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saveExternalLinkValues="0" codeName="DieseArbeitsmappe"/>
  <bookViews>
    <workbookView xWindow="-3720" yWindow="600" windowWidth="30825" windowHeight="15045"/>
  </bookViews>
  <sheets>
    <sheet name="Preisliste" sheetId="1" r:id="rId1"/>
    <sheet name="Filter" sheetId="2" r:id="rId2"/>
    <sheet name="EK" sheetId="3" r:id="rId3"/>
  </sheets>
  <definedNames>
    <definedName name="_aws001">Preisliste!#REF!</definedName>
    <definedName name="_aws002">Preisliste!#REF!</definedName>
    <definedName name="_aws003">Preisliste!#REF!</definedName>
    <definedName name="_aww004">Preisliste!#REF!</definedName>
    <definedName name="aufprBC">Preisliste!#REF!</definedName>
    <definedName name="aufprBL">Preisliste!#REF!</definedName>
    <definedName name="aufprML">Preisliste!#REF!</definedName>
    <definedName name="aws">Preisliste!#REF!</definedName>
    <definedName name="ball">Preisliste!#REF!</definedName>
    <definedName name="ballGR">Preisliste!#REF!</definedName>
    <definedName name="ballklein">Preisliste!#REF!</definedName>
    <definedName name="bus">Preisliste!#REF!</definedName>
    <definedName name="desienpendel">Preisliste!#REF!</definedName>
    <definedName name="design">Preisliste!#REF!</definedName>
    <definedName name="designpendel">Preisliste!#REF!</definedName>
    <definedName name="designpendel1">Preisliste!#REF!</definedName>
    <definedName name="designpendel2">Preisliste!#REF!</definedName>
    <definedName name="_xlnm.Print_Area" localSheetId="0">Preisliste!$A$1:$D$71</definedName>
    <definedName name="dsa">Preisliste!#REF!</definedName>
    <definedName name="pendel">Preisliste!#REF!</definedName>
    <definedName name="pendelpaar">Preisliste!#REF!</definedName>
    <definedName name="piktoset1">Preisliste!#REF!</definedName>
    <definedName name="schutzart">Preisliste!#REF!</definedName>
    <definedName name="self">Preisliste!#REF!</definedName>
    <definedName name="sonderpikto">Preisliste!#REF!</definedName>
    <definedName name="spannung">Preisliste!#REF!</definedName>
    <definedName name="Z_38F5FFF5_B62B_439E_90D1_B46502D2FE2A_.wvu.Cols" localSheetId="0" hidden="1">Preisliste!#REF!</definedName>
    <definedName name="Z_38F5FFF5_B62B_439E_90D1_B46502D2FE2A_.wvu.PrintArea" localSheetId="0" hidden="1">Preisliste!$A$1:$D$67</definedName>
  </definedNames>
  <calcPr calcId="145621"/>
  <customWorkbookViews>
    <customWorkbookView name="Guenni - Persönliche Ansicht" guid="{38F5FFF5-B62B-439E-90D1-B46502D2FE2A}" mergeInterval="0" personalView="1" maximized="1" xWindow="1" yWindow="1" windowWidth="1916" windowHeight="979" activeSheetId="1"/>
  </customWorkbookViews>
</workbook>
</file>

<file path=xl/calcChain.xml><?xml version="1.0" encoding="utf-8"?>
<calcChain xmlns="http://schemas.openxmlformats.org/spreadsheetml/2006/main">
  <c r="C9" i="1" l="1"/>
  <c r="C7" i="1" s="1"/>
  <c r="C27" i="1"/>
  <c r="C28" i="1" s="1"/>
  <c r="C29" i="1"/>
  <c r="C33" i="1" s="1"/>
  <c r="C47" i="1"/>
  <c r="C48" i="1"/>
  <c r="C52" i="1"/>
  <c r="C53" i="1" s="1"/>
  <c r="C59" i="1" s="1"/>
  <c r="C61" i="1" s="1"/>
  <c r="C54" i="1"/>
  <c r="C50" i="1" s="1"/>
  <c r="C20" i="1" l="1"/>
  <c r="C21" i="1" s="1"/>
  <c r="C45" i="1"/>
  <c r="C46" i="1"/>
  <c r="C38" i="1"/>
  <c r="C39" i="1" s="1"/>
  <c r="C34" i="1"/>
  <c r="C22" i="1"/>
  <c r="C11" i="1"/>
  <c r="C13" i="1" s="1"/>
  <c r="C15" i="1" s="1"/>
  <c r="C56" i="1"/>
  <c r="C43" i="1"/>
  <c r="C31" i="1"/>
  <c r="C60" i="1"/>
  <c r="C62" i="1" s="1"/>
  <c r="C55" i="1"/>
  <c r="C57" i="1" s="1"/>
  <c r="C30" i="1"/>
  <c r="C10" i="1"/>
  <c r="C12" i="1" s="1"/>
  <c r="C14" i="1" s="1"/>
  <c r="C16" i="1" s="1"/>
  <c r="C32" i="1" l="1"/>
  <c r="C36" i="1"/>
  <c r="C37" i="1" s="1"/>
  <c r="C23" i="1"/>
  <c r="C24" i="1"/>
  <c r="C25" i="1" s="1"/>
  <c r="C44" i="1"/>
  <c r="C49" i="1"/>
</calcChain>
</file>

<file path=xl/comments1.xml><?xml version="1.0" encoding="utf-8"?>
<comments xmlns="http://schemas.openxmlformats.org/spreadsheetml/2006/main">
  <authors>
    <author>Roland</author>
  </authors>
  <commentList>
    <comment ref="A5" authorId="0">
      <text>
        <r>
          <rPr>
            <sz val="8"/>
            <color indexed="81"/>
            <rFont val="Tahoma"/>
          </rPr>
          <t>[EURO/TargetSheet/Preisliste 01-00/ 0/#EuroPrice-Undo-Information zum Rückgängigmachen von Änderungen/EURO]</t>
        </r>
      </text>
    </comment>
  </commentList>
</comments>
</file>

<file path=xl/sharedStrings.xml><?xml version="1.0" encoding="utf-8"?>
<sst xmlns="http://schemas.openxmlformats.org/spreadsheetml/2006/main" count="145" uniqueCount="129">
  <si>
    <t xml:space="preserve"> </t>
  </si>
  <si>
    <t>Preis</t>
  </si>
  <si>
    <t>ab 20 Stk.</t>
  </si>
  <si>
    <t>ab 50 Stk.</t>
  </si>
  <si>
    <t>Artikelnummer</t>
  </si>
  <si>
    <t>Staffel</t>
  </si>
  <si>
    <t>Filter</t>
  </si>
  <si>
    <t>EK-Preis</t>
  </si>
  <si>
    <t>Arbeitszeit</t>
  </si>
  <si>
    <t>Aufpreise</t>
  </si>
  <si>
    <t>Erwartungsfaktor A</t>
  </si>
  <si>
    <t>Staffelfaktor A</t>
  </si>
  <si>
    <t>Marge A</t>
  </si>
  <si>
    <t>Preisliste Beispiel</t>
  </si>
  <si>
    <t>Produkt 1</t>
  </si>
  <si>
    <t>Produkt 2</t>
  </si>
  <si>
    <t>Produkt 2 Variante</t>
  </si>
  <si>
    <t>Produkt 3</t>
  </si>
  <si>
    <t>Produkt 3 Variante</t>
  </si>
  <si>
    <t>Variante 1</t>
  </si>
  <si>
    <t>Variante 2</t>
  </si>
  <si>
    <t>Variante 3</t>
  </si>
  <si>
    <t>Variante 4</t>
  </si>
  <si>
    <t>Variante 5</t>
  </si>
  <si>
    <t>Variante 6</t>
  </si>
  <si>
    <t>Variante 7</t>
  </si>
  <si>
    <t>Variante 8</t>
  </si>
  <si>
    <t>Variante 9</t>
  </si>
  <si>
    <t>Variante 10</t>
  </si>
  <si>
    <t>Variante 11</t>
  </si>
  <si>
    <t>Variante 12</t>
  </si>
  <si>
    <t>Variante 13</t>
  </si>
  <si>
    <t>Variante 14</t>
  </si>
  <si>
    <t>Variante 15</t>
  </si>
  <si>
    <t>P1.1</t>
  </si>
  <si>
    <t>P1.2</t>
  </si>
  <si>
    <t>P1.3</t>
  </si>
  <si>
    <t>P1.4</t>
  </si>
  <si>
    <t>P1.5</t>
  </si>
  <si>
    <t>P1.6</t>
  </si>
  <si>
    <t>P1.7</t>
  </si>
  <si>
    <t>P1.8</t>
  </si>
  <si>
    <t>P1.9</t>
  </si>
  <si>
    <t>Artikelbez. P1.1</t>
  </si>
  <si>
    <t>Artikelbez. P1.2</t>
  </si>
  <si>
    <t>Artikelbez. P1.3</t>
  </si>
  <si>
    <t>Artikelbez. P1.4</t>
  </si>
  <si>
    <t>Artikelbez. P1.5</t>
  </si>
  <si>
    <t>Artikelbez. P1.6</t>
  </si>
  <si>
    <t>Artikelbez. P1.7</t>
  </si>
  <si>
    <t>Artikelbez. P1.8</t>
  </si>
  <si>
    <t>Artikelbez. P1.9</t>
  </si>
  <si>
    <t>P2.1</t>
  </si>
  <si>
    <t>P2.2</t>
  </si>
  <si>
    <t>P2.3</t>
  </si>
  <si>
    <t>P2.4</t>
  </si>
  <si>
    <t>P2.5</t>
  </si>
  <si>
    <t>P2.6</t>
  </si>
  <si>
    <t>P2.7</t>
  </si>
  <si>
    <t>P2.8</t>
  </si>
  <si>
    <t>P2.9</t>
  </si>
  <si>
    <t>P2.10</t>
  </si>
  <si>
    <t>P2.11</t>
  </si>
  <si>
    <t>P2.12</t>
  </si>
  <si>
    <t>P2.13</t>
  </si>
  <si>
    <t>P2.14</t>
  </si>
  <si>
    <t>P2.15</t>
  </si>
  <si>
    <t>P2.16</t>
  </si>
  <si>
    <t>P2.17</t>
  </si>
  <si>
    <t>P2.18</t>
  </si>
  <si>
    <t>Artikelbez. P2.1</t>
  </si>
  <si>
    <t>Artikelbez. P2.2</t>
  </si>
  <si>
    <t>Artikelbez. P2.3</t>
  </si>
  <si>
    <t>Artikelbez. P2.4</t>
  </si>
  <si>
    <t>Artikelbez. P2.5</t>
  </si>
  <si>
    <t>Artikelbez. P2.6</t>
  </si>
  <si>
    <t>Artikelbez. P2.7</t>
  </si>
  <si>
    <t>Artikelbez. P2.8</t>
  </si>
  <si>
    <t>Artikelbez. P2.9</t>
  </si>
  <si>
    <t>Artikelbez. P2.10</t>
  </si>
  <si>
    <t>Artikelbez. P2.11</t>
  </si>
  <si>
    <t>Artikelbez. P2.12</t>
  </si>
  <si>
    <t>Artikelbez. P2.13</t>
  </si>
  <si>
    <t>Artikelbez. P2.14</t>
  </si>
  <si>
    <t>Artikelbez. P2.15</t>
  </si>
  <si>
    <t>Artikelbez. P2.16</t>
  </si>
  <si>
    <t>Artikelbez. P2.17</t>
  </si>
  <si>
    <t>Artikelbez. P2.18</t>
  </si>
  <si>
    <t>€</t>
  </si>
  <si>
    <t>Artikelbeschreibung</t>
  </si>
  <si>
    <t>P3.1</t>
  </si>
  <si>
    <t>P3.2</t>
  </si>
  <si>
    <t>P3.3</t>
  </si>
  <si>
    <t>P3.4</t>
  </si>
  <si>
    <t>P3.5</t>
  </si>
  <si>
    <t>P3.6</t>
  </si>
  <si>
    <t>P3.7</t>
  </si>
  <si>
    <t>P3.8</t>
  </si>
  <si>
    <t>P3.9</t>
  </si>
  <si>
    <t>P3.10</t>
  </si>
  <si>
    <t>P3.11</t>
  </si>
  <si>
    <t>P3.12</t>
  </si>
  <si>
    <t>P3.13</t>
  </si>
  <si>
    <t>P3.14</t>
  </si>
  <si>
    <t>P3.15</t>
  </si>
  <si>
    <t>P3.16</t>
  </si>
  <si>
    <t>P3.17</t>
  </si>
  <si>
    <t>P3.18</t>
  </si>
  <si>
    <t>Artikelbez. P3.1</t>
  </si>
  <si>
    <t>Artikelbez. P3.2</t>
  </si>
  <si>
    <t>Artikelbez. P3.3</t>
  </si>
  <si>
    <t>Artikelbez. P3.4</t>
  </si>
  <si>
    <t>Artikelbez. P3.5</t>
  </si>
  <si>
    <t>Artikelbez. P3.6</t>
  </si>
  <si>
    <t>Artikelbez. P3.7</t>
  </si>
  <si>
    <t>Artikelbez. P3.8</t>
  </si>
  <si>
    <t>Artikelbez. P3.9</t>
  </si>
  <si>
    <t>Artikelbez. P3.10</t>
  </si>
  <si>
    <t>Artikelbez. P3.11</t>
  </si>
  <si>
    <t>Artikelbez. P3.12</t>
  </si>
  <si>
    <t>Artikelbez. P3.13</t>
  </si>
  <si>
    <t>Artikelbez. P3.14</t>
  </si>
  <si>
    <t>Artikelbez. P3.15</t>
  </si>
  <si>
    <t>Artikelbez. P3.16</t>
  </si>
  <si>
    <t>Artikelbez. P3.17</t>
  </si>
  <si>
    <t>Artikelbez. P3.18</t>
  </si>
  <si>
    <t>Erwartungsfaktor B</t>
  </si>
  <si>
    <t>Staffelfaktor B</t>
  </si>
  <si>
    <t>Marge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</si>
</sst>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DM&quot;_-;\-* #,##0.00\ &quot;DM&quot;_-;_-* &quot;-&quot;??\ &quot;DM&quot;_-;_-@_-"/>
    <numFmt numFmtId="165" formatCode="#,##0.00;\-#,##0.00"/>
    <numFmt numFmtId="166" formatCode="_-* #,##0.00\ [$€]_-;\-* #,##0.00\ [$€]_-;_-* &quot;-&quot;??\ [$€]_-;_-@_-"/>
    <numFmt numFmtId="167" formatCode="#,##0.00\ &quot;€&quot;"/>
  </numFmts>
  <fonts count="18" x14ac:knownFonts="1">
    <font>
      <sz val="10"/>
      <name val="Arial"/>
    </font>
    <font>
      <sz val="10"/>
      <name val="Arial"/>
    </font>
    <font>
      <sz val="8"/>
      <color indexed="81"/>
      <name val="Tahoma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4"/>
      <color indexed="9"/>
      <name val="Arial"/>
      <family val="2"/>
    </font>
    <font>
      <b/>
      <i/>
      <sz val="12"/>
      <name val="Arial"/>
      <family val="2"/>
    </font>
    <font>
      <b/>
      <sz val="14"/>
      <color theme="0"/>
      <name val="Arial"/>
      <family val="2"/>
    </font>
    <font>
      <b/>
      <sz val="12"/>
      <color rgb="FF0070C0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 applyBorder="1"/>
    <xf numFmtId="0" fontId="3" fillId="0" borderId="0" xfId="0" applyFont="1" applyFill="1" applyBorder="1"/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6" fillId="0" borderId="0" xfId="0" applyFont="1"/>
    <xf numFmtId="0" fontId="11" fillId="0" borderId="0" xfId="0" applyFont="1"/>
    <xf numFmtId="49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0" fillId="0" borderId="0" xfId="0" applyNumberFormat="1"/>
    <xf numFmtId="0" fontId="12" fillId="0" borderId="0" xfId="0" applyFont="1"/>
    <xf numFmtId="167" fontId="0" fillId="0" borderId="0" xfId="0" applyNumberFormat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2" fontId="11" fillId="0" borderId="1" xfId="7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2" fontId="14" fillId="0" borderId="1" xfId="7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2" fontId="4" fillId="0" borderId="1" xfId="7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2" fontId="17" fillId="0" borderId="1" xfId="7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2" fontId="13" fillId="4" borderId="2" xfId="7" applyNumberFormat="1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3" fillId="4" borderId="1" xfId="0" applyFont="1" applyFill="1" applyBorder="1"/>
    <xf numFmtId="0" fontId="13" fillId="4" borderId="1" xfId="0" applyFont="1" applyFill="1" applyBorder="1" applyAlignment="1">
      <alignment horizontal="left" vertical="center"/>
    </xf>
    <xf numFmtId="2" fontId="13" fillId="4" borderId="1" xfId="7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4" borderId="0" xfId="0" applyFont="1" applyFill="1"/>
    <xf numFmtId="0" fontId="3" fillId="4" borderId="0" xfId="0" applyFont="1" applyFill="1" applyBorder="1"/>
    <xf numFmtId="0" fontId="13" fillId="4" borderId="0" xfId="0" applyFont="1" applyFill="1" applyBorder="1" applyAlignment="1">
      <alignment horizontal="left" vertical="center"/>
    </xf>
    <xf numFmtId="2" fontId="15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4" fillId="4" borderId="0" xfId="0" applyFont="1" applyFill="1"/>
  </cellXfs>
  <cellStyles count="10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5" xfId="6"/>
    <cellStyle name="Währung" xfId="7" builtinId="4"/>
    <cellStyle name="Währung 2" xfId="8"/>
    <cellStyle name="Währung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5.emf"/><Relationship Id="rId7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</xdr:row>
          <xdr:rowOff>76200</xdr:rowOff>
        </xdr:from>
        <xdr:to>
          <xdr:col>1</xdr:col>
          <xdr:colOff>19050</xdr:colOff>
          <xdr:row>3</xdr:row>
          <xdr:rowOff>104775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</xdr:row>
          <xdr:rowOff>76199</xdr:rowOff>
        </xdr:from>
        <xdr:to>
          <xdr:col>2</xdr:col>
          <xdr:colOff>400050</xdr:colOff>
          <xdr:row>3</xdr:row>
          <xdr:rowOff>133349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</xdr:row>
          <xdr:rowOff>161924</xdr:rowOff>
        </xdr:from>
        <xdr:to>
          <xdr:col>0</xdr:col>
          <xdr:colOff>1104900</xdr:colOff>
          <xdr:row>5</xdr:row>
          <xdr:rowOff>57149</xdr:rowOff>
        </xdr:to>
        <xdr:sp macro="" textlink="">
          <xdr:nvSpPr>
            <xdr:cNvPr id="2051" name="CheckBox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28575</xdr:rowOff>
        </xdr:from>
        <xdr:to>
          <xdr:col>1</xdr:col>
          <xdr:colOff>104775</xdr:colOff>
          <xdr:row>10</xdr:row>
          <xdr:rowOff>95250</xdr:rowOff>
        </xdr:to>
        <xdr:sp macro="" textlink="">
          <xdr:nvSpPr>
            <xdr:cNvPr id="2078" name="CheckBox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9</xdr:row>
          <xdr:rowOff>28575</xdr:rowOff>
        </xdr:from>
        <xdr:to>
          <xdr:col>2</xdr:col>
          <xdr:colOff>0</xdr:colOff>
          <xdr:row>10</xdr:row>
          <xdr:rowOff>104775</xdr:rowOff>
        </xdr:to>
        <xdr:sp macro="" textlink="">
          <xdr:nvSpPr>
            <xdr:cNvPr id="2079" name="CheckBox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28575</xdr:rowOff>
        </xdr:from>
        <xdr:to>
          <xdr:col>0</xdr:col>
          <xdr:colOff>1162050</xdr:colOff>
          <xdr:row>12</xdr:row>
          <xdr:rowOff>104775</xdr:rowOff>
        </xdr:to>
        <xdr:sp macro="" textlink="">
          <xdr:nvSpPr>
            <xdr:cNvPr id="2080" name="CheckBox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34</xdr:row>
          <xdr:rowOff>142875</xdr:rowOff>
        </xdr:from>
        <xdr:to>
          <xdr:col>1</xdr:col>
          <xdr:colOff>190500</xdr:colOff>
          <xdr:row>37</xdr:row>
          <xdr:rowOff>85725</xdr:rowOff>
        </xdr:to>
        <xdr:sp macro="" textlink="">
          <xdr:nvSpPr>
            <xdr:cNvPr id="2084" name="OptionButton1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34</xdr:row>
          <xdr:rowOff>142875</xdr:rowOff>
        </xdr:from>
        <xdr:to>
          <xdr:col>2</xdr:col>
          <xdr:colOff>247650</xdr:colOff>
          <xdr:row>37</xdr:row>
          <xdr:rowOff>85725</xdr:rowOff>
        </xdr:to>
        <xdr:sp macro="" textlink="">
          <xdr:nvSpPr>
            <xdr:cNvPr id="2085" name="OptionButton2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EY71"/>
  <sheetViews>
    <sheetView showGridLines="0" tabSelected="1" zoomScaleNormal="100" zoomScaleSheetLayoutView="100" workbookViewId="0"/>
  </sheetViews>
  <sheetFormatPr baseColWidth="10" defaultRowHeight="18" x14ac:dyDescent="0.25"/>
  <cols>
    <col min="1" max="1" width="25.42578125" style="5" bestFit="1" customWidth="1"/>
    <col min="2" max="2" width="99.7109375" style="6" bestFit="1" customWidth="1"/>
    <col min="3" max="3" width="9.5703125" style="7" bestFit="1" customWidth="1"/>
    <col min="4" max="4" width="12.42578125" style="8" bestFit="1" customWidth="1"/>
    <col min="5" max="155" width="11.42578125" style="24" customWidth="1"/>
    <col min="156" max="16384" width="11.42578125" style="25"/>
  </cols>
  <sheetData>
    <row r="1" spans="1:155" s="25" customFormat="1" x14ac:dyDescent="0.25">
      <c r="A1" s="1" t="s">
        <v>13</v>
      </c>
      <c r="B1" s="2"/>
      <c r="C1" s="3"/>
      <c r="D1" s="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</row>
    <row r="2" spans="1:155" s="25" customFormat="1" x14ac:dyDescent="0.25">
      <c r="A2" s="1"/>
      <c r="B2" s="2"/>
      <c r="C2" s="3"/>
      <c r="D2" s="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</row>
    <row r="3" spans="1:155" s="25" customFormat="1" x14ac:dyDescent="0.25">
      <c r="A3" s="1"/>
      <c r="B3" s="2"/>
      <c r="C3" s="26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</row>
    <row r="4" spans="1:155" s="25" customFormat="1" ht="15.75" x14ac:dyDescent="0.2">
      <c r="A4" s="1"/>
      <c r="B4" s="1"/>
      <c r="C4" s="26"/>
      <c r="D4" s="2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</row>
    <row r="5" spans="1:155" s="46" customFormat="1" x14ac:dyDescent="0.2">
      <c r="A5" s="42" t="s">
        <v>4</v>
      </c>
      <c r="B5" s="42" t="s">
        <v>89</v>
      </c>
      <c r="C5" s="43" t="s">
        <v>88</v>
      </c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</row>
    <row r="6" spans="1:155" s="52" customFormat="1" hidden="1" x14ac:dyDescent="0.25">
      <c r="A6" s="47"/>
      <c r="B6" s="48" t="s">
        <v>14</v>
      </c>
      <c r="C6" s="49" t="s">
        <v>1</v>
      </c>
      <c r="D6" s="50" t="s">
        <v>5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</row>
    <row r="7" spans="1:155" s="25" customFormat="1" ht="15.75" hidden="1" x14ac:dyDescent="0.2">
      <c r="A7" s="28" t="s">
        <v>34</v>
      </c>
      <c r="B7" s="29" t="s">
        <v>43</v>
      </c>
      <c r="C7" s="30">
        <f>C9+EK!P13+EK!P3</f>
        <v>52</v>
      </c>
      <c r="D7" s="31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</row>
    <row r="8" spans="1:155" s="25" customFormat="1" ht="15.75" hidden="1" x14ac:dyDescent="0.2">
      <c r="A8" s="28"/>
      <c r="B8" s="29"/>
      <c r="C8" s="30"/>
      <c r="D8" s="31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</row>
    <row r="9" spans="1:155" s="10" customFormat="1" ht="23.25" hidden="1" customHeight="1" x14ac:dyDescent="0.3">
      <c r="A9" s="28" t="s">
        <v>35</v>
      </c>
      <c r="B9" s="29" t="s">
        <v>44</v>
      </c>
      <c r="C9" s="30">
        <f>IF(Filter!A37=TRUE,ROUNDUP((EK!B2*EK!C2*EK!E2)+EK!I2,0),IF(Filter!B37=TRUE,ROUNDUP((EK!B2*EK!F2*EK!H2)+EK!I2,0),))</f>
        <v>42</v>
      </c>
      <c r="D9" s="31" t="s">
        <v>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</row>
    <row r="10" spans="1:155" s="25" customFormat="1" ht="15.75" hidden="1" x14ac:dyDescent="0.2">
      <c r="A10" s="28" t="s">
        <v>36</v>
      </c>
      <c r="B10" s="29" t="s">
        <v>45</v>
      </c>
      <c r="C10" s="30">
        <f>ROUNDUP(C9*EK!D2,0)</f>
        <v>38</v>
      </c>
      <c r="D10" s="31" t="s">
        <v>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</row>
    <row r="11" spans="1:155" s="25" customFormat="1" ht="15.75" hidden="1" x14ac:dyDescent="0.2">
      <c r="A11" s="28" t="s">
        <v>37</v>
      </c>
      <c r="B11" s="29" t="s">
        <v>46</v>
      </c>
      <c r="C11" s="30">
        <f>C9+EK!P2</f>
        <v>47</v>
      </c>
      <c r="D11" s="31" t="s">
        <v>2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</row>
    <row r="12" spans="1:155" s="25" customFormat="1" ht="15.75" hidden="1" x14ac:dyDescent="0.2">
      <c r="A12" s="28" t="s">
        <v>38</v>
      </c>
      <c r="B12" s="29" t="s">
        <v>47</v>
      </c>
      <c r="C12" s="30">
        <f>C10+EK!P2</f>
        <v>43</v>
      </c>
      <c r="D12" s="31" t="s">
        <v>3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</row>
    <row r="13" spans="1:155" s="25" customFormat="1" ht="15.75" hidden="1" x14ac:dyDescent="0.2">
      <c r="A13" s="28" t="s">
        <v>39</v>
      </c>
      <c r="B13" s="29" t="s">
        <v>48</v>
      </c>
      <c r="C13" s="30">
        <f>C11+EK!P9</f>
        <v>57</v>
      </c>
      <c r="D13" s="31" t="s">
        <v>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</row>
    <row r="14" spans="1:155" s="25" customFormat="1" ht="15.75" hidden="1" x14ac:dyDescent="0.2">
      <c r="A14" s="28" t="s">
        <v>40</v>
      </c>
      <c r="B14" s="29" t="s">
        <v>49</v>
      </c>
      <c r="C14" s="30">
        <f>C12+EK!P9</f>
        <v>53</v>
      </c>
      <c r="D14" s="31" t="s">
        <v>3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</row>
    <row r="15" spans="1:155" s="25" customFormat="1" ht="15.75" hidden="1" x14ac:dyDescent="0.2">
      <c r="A15" s="28" t="s">
        <v>41</v>
      </c>
      <c r="B15" s="29" t="s">
        <v>50</v>
      </c>
      <c r="C15" s="30">
        <f>C13+EK!P10</f>
        <v>65</v>
      </c>
      <c r="D15" s="31" t="s">
        <v>2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</row>
    <row r="16" spans="1:155" s="25" customFormat="1" ht="15.75" hidden="1" x14ac:dyDescent="0.2">
      <c r="A16" s="28" t="s">
        <v>42</v>
      </c>
      <c r="B16" s="29" t="s">
        <v>51</v>
      </c>
      <c r="C16" s="30">
        <f>C14+EK!P10</f>
        <v>61</v>
      </c>
      <c r="D16" s="31" t="s">
        <v>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</row>
    <row r="17" spans="1:155" s="25" customFormat="1" ht="15.75" hidden="1" x14ac:dyDescent="0.2">
      <c r="A17" s="28"/>
      <c r="B17" s="29"/>
      <c r="C17" s="30"/>
      <c r="D17" s="31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</row>
    <row r="18" spans="1:155" s="25" customFormat="1" ht="15.75" hidden="1" x14ac:dyDescent="0.2">
      <c r="A18" s="28"/>
      <c r="B18" s="32"/>
      <c r="C18" s="33" t="s">
        <v>0</v>
      </c>
      <c r="D18" s="3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</row>
    <row r="19" spans="1:155" s="52" customFormat="1" x14ac:dyDescent="0.25">
      <c r="A19" s="47"/>
      <c r="B19" s="48" t="s">
        <v>15</v>
      </c>
      <c r="C19" s="49" t="s">
        <v>1</v>
      </c>
      <c r="D19" s="50" t="s">
        <v>5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</row>
    <row r="20" spans="1:155" s="25" customFormat="1" ht="15.75" x14ac:dyDescent="0.2">
      <c r="A20" s="28" t="s">
        <v>52</v>
      </c>
      <c r="B20" s="29" t="s">
        <v>70</v>
      </c>
      <c r="C20" s="30">
        <f>C27+EK!P13</f>
        <v>27</v>
      </c>
      <c r="D20" s="31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</row>
    <row r="21" spans="1:155" s="25" customFormat="1" ht="15.75" x14ac:dyDescent="0.2">
      <c r="A21" s="28" t="s">
        <v>53</v>
      </c>
      <c r="B21" s="29" t="s">
        <v>71</v>
      </c>
      <c r="C21" s="30">
        <f>C20+EK!P3</f>
        <v>37</v>
      </c>
      <c r="D21" s="31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</row>
    <row r="22" spans="1:155" s="25" customFormat="1" ht="15.75" x14ac:dyDescent="0.2">
      <c r="A22" s="28" t="s">
        <v>54</v>
      </c>
      <c r="B22" s="29" t="s">
        <v>72</v>
      </c>
      <c r="C22" s="30">
        <f>C29+EK!P13</f>
        <v>30</v>
      </c>
      <c r="D22" s="31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</row>
    <row r="23" spans="1:155" s="25" customFormat="1" ht="15.75" x14ac:dyDescent="0.2">
      <c r="A23" s="28" t="s">
        <v>55</v>
      </c>
      <c r="B23" s="29" t="s">
        <v>73</v>
      </c>
      <c r="C23" s="30">
        <f>C22+EK!P3</f>
        <v>40</v>
      </c>
      <c r="D23" s="31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</row>
    <row r="24" spans="1:155" s="25" customFormat="1" ht="15.75" x14ac:dyDescent="0.2">
      <c r="A24" s="28" t="s">
        <v>56</v>
      </c>
      <c r="B24" s="29" t="s">
        <v>74</v>
      </c>
      <c r="C24" s="30">
        <f>C22+EK!P15</f>
        <v>45</v>
      </c>
      <c r="D24" s="3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</row>
    <row r="25" spans="1:155" s="25" customFormat="1" ht="15.75" x14ac:dyDescent="0.2">
      <c r="A25" s="28" t="s">
        <v>57</v>
      </c>
      <c r="B25" s="29" t="s">
        <v>75</v>
      </c>
      <c r="C25" s="30">
        <f>C24+EK!P3</f>
        <v>55</v>
      </c>
      <c r="D25" s="31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</row>
    <row r="26" spans="1:155" s="25" customFormat="1" ht="15.75" x14ac:dyDescent="0.2">
      <c r="A26" s="28"/>
      <c r="B26" s="29"/>
      <c r="C26" s="30"/>
      <c r="D26" s="3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</row>
    <row r="27" spans="1:155" s="12" customFormat="1" ht="15.75" x14ac:dyDescent="0.2">
      <c r="A27" s="28" t="s">
        <v>58</v>
      </c>
      <c r="B27" s="29" t="s">
        <v>76</v>
      </c>
      <c r="C27" s="30">
        <f>IF(Filter!$A$37=TRUE,ROUNDUP((EK!B4*EK!C4*EK!E4)+EK!I4,0),IF(Filter!$B$37=TRUE,ROUNDUP((EK!B4*EK!F4*EK!H4)+EK!I4,0),))</f>
        <v>27</v>
      </c>
      <c r="D27" s="3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</row>
    <row r="28" spans="1:155" s="12" customFormat="1" ht="15.75" x14ac:dyDescent="0.2">
      <c r="A28" s="28" t="s">
        <v>59</v>
      </c>
      <c r="B28" s="29" t="s">
        <v>77</v>
      </c>
      <c r="C28" s="30">
        <f>C27+EK!P2</f>
        <v>32</v>
      </c>
      <c r="D28" s="3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</row>
    <row r="29" spans="1:155" s="25" customFormat="1" ht="15.75" x14ac:dyDescent="0.2">
      <c r="A29" s="28" t="s">
        <v>60</v>
      </c>
      <c r="B29" s="29" t="s">
        <v>78</v>
      </c>
      <c r="C29" s="30">
        <f>IF(Filter!$A$37=TRUE,ROUNDUP((EK!B3*EK!C3*EK!E3)+EK!I3,0),IF(Filter!$B$37=TRUE,ROUNDUP((EK!B3*EK!F3*EK!H3)+EK!I3,0),))</f>
        <v>30</v>
      </c>
      <c r="D29" s="31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</row>
    <row r="30" spans="1:155" s="25" customFormat="1" ht="15.75" x14ac:dyDescent="0.2">
      <c r="A30" s="28" t="s">
        <v>61</v>
      </c>
      <c r="B30" s="29" t="s">
        <v>79</v>
      </c>
      <c r="C30" s="30">
        <f>C29+EK!P2</f>
        <v>35</v>
      </c>
      <c r="D30" s="31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</row>
    <row r="31" spans="1:155" s="12" customFormat="1" ht="15.75" x14ac:dyDescent="0.2">
      <c r="A31" s="28" t="s">
        <v>62</v>
      </c>
      <c r="B31" s="29" t="s">
        <v>80</v>
      </c>
      <c r="C31" s="30">
        <f>C27+EK!P9</f>
        <v>37</v>
      </c>
      <c r="D31" s="3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</row>
    <row r="32" spans="1:155" s="12" customFormat="1" ht="15.75" x14ac:dyDescent="0.2">
      <c r="A32" s="28" t="s">
        <v>63</v>
      </c>
      <c r="B32" s="29" t="s">
        <v>81</v>
      </c>
      <c r="C32" s="30">
        <f>C31+EK!P2</f>
        <v>42</v>
      </c>
      <c r="D32" s="3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</row>
    <row r="33" spans="1:155" s="25" customFormat="1" ht="15.75" x14ac:dyDescent="0.2">
      <c r="A33" s="28" t="s">
        <v>64</v>
      </c>
      <c r="B33" s="29" t="s">
        <v>82</v>
      </c>
      <c r="C33" s="30">
        <f>C29+EK!P9</f>
        <v>40</v>
      </c>
      <c r="D33" s="31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</row>
    <row r="34" spans="1:155" s="25" customFormat="1" ht="15.75" x14ac:dyDescent="0.2">
      <c r="A34" s="28" t="s">
        <v>65</v>
      </c>
      <c r="B34" s="29" t="s">
        <v>83</v>
      </c>
      <c r="C34" s="30">
        <f>C33+EK!P2</f>
        <v>45</v>
      </c>
      <c r="D34" s="31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</row>
    <row r="35" spans="1:155" s="25" customFormat="1" ht="15.75" x14ac:dyDescent="0.2">
      <c r="B35" s="29"/>
      <c r="C35" s="30"/>
      <c r="D35" s="31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</row>
    <row r="36" spans="1:155" s="12" customFormat="1" ht="16.5" customHeight="1" x14ac:dyDescent="0.2">
      <c r="A36" s="28" t="s">
        <v>66</v>
      </c>
      <c r="B36" s="29" t="s">
        <v>84</v>
      </c>
      <c r="C36" s="30">
        <f>C31+EK!P10</f>
        <v>45</v>
      </c>
      <c r="D36" s="3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</row>
    <row r="37" spans="1:155" s="12" customFormat="1" ht="15.75" x14ac:dyDescent="0.2">
      <c r="A37" s="28" t="s">
        <v>67</v>
      </c>
      <c r="B37" s="29" t="s">
        <v>85</v>
      </c>
      <c r="C37" s="30">
        <f>C36+EK!P2</f>
        <v>50</v>
      </c>
      <c r="D37" s="3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</row>
    <row r="38" spans="1:155" s="12" customFormat="1" ht="15.75" x14ac:dyDescent="0.2">
      <c r="A38" s="28" t="s">
        <v>68</v>
      </c>
      <c r="B38" s="29" t="s">
        <v>86</v>
      </c>
      <c r="C38" s="30">
        <f>C33+EK!P10</f>
        <v>48</v>
      </c>
      <c r="D38" s="3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</row>
    <row r="39" spans="1:155" s="12" customFormat="1" ht="15.75" x14ac:dyDescent="0.2">
      <c r="A39" s="28" t="s">
        <v>69</v>
      </c>
      <c r="B39" s="29" t="s">
        <v>87</v>
      </c>
      <c r="C39" s="30">
        <f>C38+EK!P2</f>
        <v>53</v>
      </c>
      <c r="D39" s="3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</row>
    <row r="40" spans="1:155" s="25" customFormat="1" ht="15.75" x14ac:dyDescent="0.2">
      <c r="A40" s="28"/>
      <c r="B40" s="29"/>
      <c r="C40" s="30"/>
      <c r="D40" s="31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</row>
    <row r="41" spans="1:155" s="10" customFormat="1" ht="20.25" x14ac:dyDescent="0.3">
      <c r="A41" s="28"/>
      <c r="B41" s="29"/>
      <c r="C41" s="30"/>
      <c r="D41" s="31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</row>
    <row r="42" spans="1:155" s="57" customFormat="1" ht="15.75" customHeight="1" x14ac:dyDescent="0.25">
      <c r="A42" s="53"/>
      <c r="B42" s="54" t="s">
        <v>17</v>
      </c>
      <c r="C42" s="55" t="s">
        <v>1</v>
      </c>
      <c r="D42" s="50" t="s">
        <v>5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</row>
    <row r="43" spans="1:155" s="35" customFormat="1" ht="15.75" customHeight="1" x14ac:dyDescent="0.2">
      <c r="A43" s="36" t="s">
        <v>90</v>
      </c>
      <c r="B43" s="29" t="s">
        <v>108</v>
      </c>
      <c r="C43" s="30">
        <f>C52+EK!P3-EK!P2</f>
        <v>55</v>
      </c>
      <c r="D43" s="3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s="35" customFormat="1" ht="15.75" customHeight="1" x14ac:dyDescent="0.2">
      <c r="A44" s="36" t="s">
        <v>91</v>
      </c>
      <c r="B44" s="29" t="s">
        <v>109</v>
      </c>
      <c r="C44" s="30">
        <f>C43</f>
        <v>55</v>
      </c>
      <c r="D44" s="3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</row>
    <row r="45" spans="1:155" s="35" customFormat="1" ht="15.75" customHeight="1" x14ac:dyDescent="0.2">
      <c r="A45" s="36" t="s">
        <v>92</v>
      </c>
      <c r="B45" s="29" t="s">
        <v>110</v>
      </c>
      <c r="C45" s="30">
        <f>C50</f>
        <v>50</v>
      </c>
      <c r="D45" s="3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</row>
    <row r="46" spans="1:155" s="35" customFormat="1" ht="15.75" customHeight="1" x14ac:dyDescent="0.2">
      <c r="A46" s="36" t="s">
        <v>93</v>
      </c>
      <c r="B46" s="29" t="s">
        <v>111</v>
      </c>
      <c r="C46" s="30">
        <f>C50</f>
        <v>50</v>
      </c>
      <c r="D46" s="3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</row>
    <row r="47" spans="1:155" s="35" customFormat="1" ht="15.75" customHeight="1" x14ac:dyDescent="0.2">
      <c r="A47" s="36" t="s">
        <v>94</v>
      </c>
      <c r="B47" s="29" t="s">
        <v>112</v>
      </c>
      <c r="C47" s="30">
        <f>IF(Filter!$A$37=TRUE,ROUNDUP((EK!B8*EK!C8*EK!E8)+EK!I8,0),IF(Filter!$B$37=TRUE,ROUNDUP((EK!B8*EK!F8*EK!H8)+EK!I8,0),))</f>
        <v>50</v>
      </c>
      <c r="D47" s="3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</row>
    <row r="48" spans="1:155" s="35" customFormat="1" ht="15.75" customHeight="1" x14ac:dyDescent="0.2">
      <c r="A48" s="36" t="s">
        <v>95</v>
      </c>
      <c r="B48" s="29" t="s">
        <v>113</v>
      </c>
      <c r="C48" s="30">
        <f>IF(Filter!$A$37=TRUE,ROUNDUP((EK!B7*EK!C7*EK!E7)+EK!I7,0),IF(Filter!$B$37=TRUE,ROUNDUP((EK!B7*EK!F7*EK!H7)+EK!I7,0),))</f>
        <v>44</v>
      </c>
      <c r="D48" s="3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</row>
    <row r="49" spans="1:155" s="35" customFormat="1" ht="15.75" customHeight="1" x14ac:dyDescent="0.2">
      <c r="A49" s="36" t="s">
        <v>96</v>
      </c>
      <c r="B49" s="29" t="s">
        <v>114</v>
      </c>
      <c r="C49" s="30">
        <f>C43</f>
        <v>55</v>
      </c>
      <c r="D49" s="3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</row>
    <row r="50" spans="1:155" s="35" customFormat="1" ht="15.75" customHeight="1" x14ac:dyDescent="0.2">
      <c r="A50" s="36" t="s">
        <v>97</v>
      </c>
      <c r="B50" s="29" t="s">
        <v>115</v>
      </c>
      <c r="C50" s="30">
        <f>C54+EK!P3-EK!P2</f>
        <v>50</v>
      </c>
      <c r="D50" s="3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</row>
    <row r="51" spans="1:155" s="35" customFormat="1" ht="15.75" customHeight="1" x14ac:dyDescent="0.2">
      <c r="A51" s="36"/>
      <c r="B51" s="36"/>
      <c r="C51" s="30"/>
      <c r="D51" s="3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</row>
    <row r="52" spans="1:155" s="35" customFormat="1" ht="15.75" customHeight="1" x14ac:dyDescent="0.2">
      <c r="A52" s="36" t="s">
        <v>98</v>
      </c>
      <c r="B52" s="29" t="s">
        <v>116</v>
      </c>
      <c r="C52" s="30">
        <f>IF(Filter!$A$37=TRUE,ROUNDUP((EK!B6*EK!C6*EK!E6)+EK!I6,0),IF(Filter!$B$37=TRUE,ROUNDUP((EK!B6*EK!F6*EK!H6)+EK!I6,0),))</f>
        <v>50</v>
      </c>
      <c r="D52" s="3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</row>
    <row r="53" spans="1:155" s="35" customFormat="1" ht="15.75" customHeight="1" x14ac:dyDescent="0.2">
      <c r="A53" s="36" t="s">
        <v>99</v>
      </c>
      <c r="B53" s="29" t="s">
        <v>117</v>
      </c>
      <c r="C53" s="30">
        <f>C52</f>
        <v>50</v>
      </c>
      <c r="D53" s="3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</row>
    <row r="54" spans="1:155" s="35" customFormat="1" ht="15.75" customHeight="1" x14ac:dyDescent="0.2">
      <c r="A54" s="36" t="s">
        <v>100</v>
      </c>
      <c r="B54" s="29" t="s">
        <v>118</v>
      </c>
      <c r="C54" s="30">
        <f>IF(Filter!$A$37=TRUE,ROUNDUP((EK!B5*EK!C5*EK!E5)+EK!I5,0),IF(Filter!$B$37=TRUE,ROUNDUP((EK!B5*EK!F5*EK!H5)+EK!I5,0),))</f>
        <v>45</v>
      </c>
      <c r="D54" s="3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</row>
    <row r="55" spans="1:155" s="35" customFormat="1" ht="15.75" customHeight="1" x14ac:dyDescent="0.2">
      <c r="A55" s="36" t="s">
        <v>101</v>
      </c>
      <c r="B55" s="29" t="s">
        <v>119</v>
      </c>
      <c r="C55" s="30">
        <f>C54</f>
        <v>45</v>
      </c>
      <c r="D55" s="3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</row>
    <row r="56" spans="1:155" s="35" customFormat="1" ht="15.75" customHeight="1" x14ac:dyDescent="0.2">
      <c r="A56" s="36" t="s">
        <v>102</v>
      </c>
      <c r="B56" s="29" t="s">
        <v>120</v>
      </c>
      <c r="C56" s="30">
        <f>C52</f>
        <v>50</v>
      </c>
      <c r="D56" s="3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</row>
    <row r="57" spans="1:155" s="35" customFormat="1" ht="15.75" customHeight="1" x14ac:dyDescent="0.2">
      <c r="A57" s="36" t="s">
        <v>103</v>
      </c>
      <c r="B57" s="29" t="s">
        <v>121</v>
      </c>
      <c r="C57" s="30">
        <f>C55</f>
        <v>45</v>
      </c>
      <c r="D57" s="3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</row>
    <row r="58" spans="1:155" s="35" customFormat="1" ht="15.75" customHeight="1" x14ac:dyDescent="0.2">
      <c r="A58" s="36"/>
      <c r="B58" s="38"/>
      <c r="C58" s="30"/>
      <c r="D58" s="3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</row>
    <row r="59" spans="1:155" s="35" customFormat="1" ht="15.75" customHeight="1" x14ac:dyDescent="0.2">
      <c r="A59" s="36" t="s">
        <v>104</v>
      </c>
      <c r="B59" s="29" t="s">
        <v>122</v>
      </c>
      <c r="C59" s="30">
        <f>C53+EK!P12</f>
        <v>58</v>
      </c>
      <c r="D59" s="3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</row>
    <row r="60" spans="1:155" s="35" customFormat="1" ht="15.75" customHeight="1" x14ac:dyDescent="0.2">
      <c r="A60" s="36" t="s">
        <v>105</v>
      </c>
      <c r="B60" s="29" t="s">
        <v>123</v>
      </c>
      <c r="C60" s="30">
        <f>C54+EK!P12</f>
        <v>53</v>
      </c>
      <c r="D60" s="3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</row>
    <row r="61" spans="1:155" s="35" customFormat="1" ht="15.75" customHeight="1" x14ac:dyDescent="0.2">
      <c r="A61" s="36" t="s">
        <v>106</v>
      </c>
      <c r="B61" s="29" t="s">
        <v>124</v>
      </c>
      <c r="C61" s="30">
        <f>C59</f>
        <v>58</v>
      </c>
      <c r="D61" s="3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</row>
    <row r="62" spans="1:155" s="35" customFormat="1" ht="15.75" customHeight="1" x14ac:dyDescent="0.2">
      <c r="A62" s="36" t="s">
        <v>107</v>
      </c>
      <c r="B62" s="29" t="s">
        <v>125</v>
      </c>
      <c r="C62" s="30">
        <f>C60</f>
        <v>53</v>
      </c>
      <c r="D62" s="3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</row>
    <row r="63" spans="1:155" s="35" customFormat="1" ht="15.75" customHeight="1" x14ac:dyDescent="0.2">
      <c r="A63" s="28"/>
      <c r="B63" s="29"/>
      <c r="C63" s="39"/>
      <c r="D63" s="3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</row>
    <row r="64" spans="1:155" s="35" customFormat="1" ht="15.75" customHeight="1" x14ac:dyDescent="0.2">
      <c r="A64" s="28"/>
      <c r="B64" s="40"/>
      <c r="C64" s="39"/>
      <c r="D64" s="3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</row>
    <row r="65" spans="1:155" s="35" customFormat="1" ht="15.75" customHeight="1" x14ac:dyDescent="0.2">
      <c r="A65" s="28"/>
      <c r="B65" s="40"/>
      <c r="C65" s="39"/>
      <c r="D65" s="3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</row>
    <row r="66" spans="1:155" s="35" customFormat="1" ht="15.75" customHeight="1" x14ac:dyDescent="0.2">
      <c r="A66" s="28"/>
      <c r="B66" s="29"/>
      <c r="C66" s="41"/>
      <c r="D66" s="3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</row>
    <row r="67" spans="1:155" s="35" customFormat="1" ht="15.75" customHeight="1" x14ac:dyDescent="0.2">
      <c r="A67" s="28"/>
      <c r="B67" s="29"/>
      <c r="C67" s="41"/>
      <c r="D67" s="3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</row>
    <row r="68" spans="1:155" s="35" customFormat="1" ht="15.75" customHeight="1" x14ac:dyDescent="0.2">
      <c r="A68" s="28"/>
      <c r="B68" s="29"/>
      <c r="C68" s="41"/>
      <c r="D68" s="3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</row>
    <row r="69" spans="1:155" s="35" customFormat="1" ht="15.75" customHeight="1" x14ac:dyDescent="0.2">
      <c r="A69" s="28"/>
      <c r="B69" s="29"/>
      <c r="C69" s="30"/>
      <c r="D69" s="3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</row>
    <row r="70" spans="1:155" s="35" customFormat="1" ht="15.75" customHeight="1" x14ac:dyDescent="0.2">
      <c r="A70" s="28"/>
      <c r="B70" s="29"/>
      <c r="C70" s="39"/>
      <c r="D70" s="3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</row>
    <row r="71" spans="1:155" s="35" customFormat="1" ht="15.75" customHeight="1" x14ac:dyDescent="0.2">
      <c r="A71" s="28"/>
      <c r="B71" s="29"/>
      <c r="C71" s="39"/>
      <c r="D71" s="3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</row>
  </sheetData>
  <sheetProtection sort="0" autoFilter="0"/>
  <customSheetViews>
    <customSheetView guid="{38F5FFF5-B62B-439E-90D1-B46502D2FE2A}" showPageBreaks="1" printArea="1" hiddenColumns="1" view="pageBreakPreview" topLeftCell="A175">
      <selection activeCell="G196" sqref="G196"/>
      <rowBreaks count="28" manualBreakCount="28">
        <brk id="58" max="6" man="1"/>
        <brk id="128" max="6" man="1"/>
        <brk id="199" max="6" man="1"/>
        <brk id="270" max="6" man="1"/>
        <brk id="291" max="6" man="1"/>
        <brk id="351" max="6" man="1"/>
        <brk id="420" max="6" man="1"/>
        <brk id="485" max="6" man="1"/>
        <brk id="553" max="6" man="1"/>
        <brk id="555" max="6" man="1"/>
        <brk id="622" max="6" man="1"/>
        <brk id="691" max="6" man="1"/>
        <brk id="759" max="6" man="1"/>
        <brk id="824" max="6" man="1"/>
        <brk id="891" max="6" man="1"/>
        <brk id="949" max="6" man="1"/>
        <brk id="1015" max="6" man="1"/>
        <brk id="1086" max="6" man="1"/>
        <brk id="1153" max="6" man="1"/>
        <brk id="1219" max="6" man="1"/>
        <brk id="1289" max="6" man="1"/>
        <brk id="1359" max="6" man="1"/>
        <brk id="1426" max="6" man="1"/>
        <brk id="1496" max="6" man="1"/>
        <brk id="1498" max="6" man="1"/>
        <brk id="1568" max="6" man="1"/>
        <brk id="1569" max="6" man="1"/>
        <brk id="1635" max="6" man="1"/>
      </rowBreaks>
      <pageMargins left="0.25" right="0.25" top="0.75000000000000011" bottom="0.75000000000000011" header="0.30000000000000004" footer="0.30000000000000004"/>
      <pageSetup paperSize="9" scale="61" fitToHeight="0" orientation="portrait"/>
      <headerFooter alignWithMargins="0">
        <oddFooter>&amp;CSeite &amp;P</oddFooter>
      </headerFooter>
    </customSheetView>
  </customSheetViews>
  <phoneticPr fontId="0" type="noConversion"/>
  <pageMargins left="0.19685039370078741" right="0" top="0.74803149606299213" bottom="0.74803149606299213" header="0.31496062992125984" footer="0.31496062992125984"/>
  <pageSetup paperSize="9" scale="61" fitToHeight="0" orientation="portrait" r:id="rId1"/>
  <headerFooter alignWithMargins="0">
    <oddFooter>&amp;CSeite &amp;P</oddFooter>
  </headerFooter>
  <rowBreaks count="1" manualBreakCount="1">
    <brk id="40" max="16383" man="1"/>
  </rowBreaks>
  <ignoredErrors>
    <ignoredError sqref="C11 C13 C21:C22 C24 C29 C31:C32 C33 C37:C38 C5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37"/>
  <sheetViews>
    <sheetView workbookViewId="0"/>
  </sheetViews>
  <sheetFormatPr baseColWidth="10" defaultColWidth="18.28515625" defaultRowHeight="12.75" x14ac:dyDescent="0.2"/>
  <sheetData>
    <row r="1" spans="1:1" ht="15.75" x14ac:dyDescent="0.25">
      <c r="A1" s="14" t="s">
        <v>6</v>
      </c>
    </row>
    <row r="37" spans="1:2" x14ac:dyDescent="0.2">
      <c r="A37" t="b">
        <v>1</v>
      </c>
      <c r="B37" t="b">
        <v>0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85" r:id="rId4" name="OptionButton2">
          <controlPr defaultSize="0" autoLine="0" linkedCell="B37" r:id="rId5">
            <anchor moveWithCells="1">
              <from>
                <xdr:col>1</xdr:col>
                <xdr:colOff>304800</xdr:colOff>
                <xdr:row>34</xdr:row>
                <xdr:rowOff>142875</xdr:rowOff>
              </from>
              <to>
                <xdr:col>2</xdr:col>
                <xdr:colOff>247650</xdr:colOff>
                <xdr:row>37</xdr:row>
                <xdr:rowOff>85725</xdr:rowOff>
              </to>
            </anchor>
          </controlPr>
        </control>
      </mc:Choice>
      <mc:Fallback>
        <control shapeId="2085" r:id="rId4" name="OptionButton2"/>
      </mc:Fallback>
    </mc:AlternateContent>
    <mc:AlternateContent xmlns:mc="http://schemas.openxmlformats.org/markup-compatibility/2006">
      <mc:Choice Requires="x14">
        <control shapeId="2084" r:id="rId6" name="OptionButton1">
          <controlPr defaultSize="0" autoLine="0" linkedCell="A37" r:id="rId7">
            <anchor moveWithCells="1">
              <from>
                <xdr:col>0</xdr:col>
                <xdr:colOff>247650</xdr:colOff>
                <xdr:row>34</xdr:row>
                <xdr:rowOff>142875</xdr:rowOff>
              </from>
              <to>
                <xdr:col>1</xdr:col>
                <xdr:colOff>190500</xdr:colOff>
                <xdr:row>37</xdr:row>
                <xdr:rowOff>85725</xdr:rowOff>
              </to>
            </anchor>
          </controlPr>
        </control>
      </mc:Choice>
      <mc:Fallback>
        <control shapeId="2084" r:id="rId6" name="OptionButton1"/>
      </mc:Fallback>
    </mc:AlternateContent>
    <mc:AlternateContent xmlns:mc="http://schemas.openxmlformats.org/markup-compatibility/2006">
      <mc:Choice Requires="x14">
        <control shapeId="2049" r:id="rId8" name="CheckBox1">
          <controlPr defaultSize="0" autoLine="0" autoPict="0" r:id="rId9">
            <anchor moveWithCells="1">
              <from>
                <xdr:col>0</xdr:col>
                <xdr:colOff>228600</xdr:colOff>
                <xdr:row>2</xdr:row>
                <xdr:rowOff>76200</xdr:rowOff>
              </from>
              <to>
                <xdr:col>1</xdr:col>
                <xdr:colOff>19050</xdr:colOff>
                <xdr:row>3</xdr:row>
                <xdr:rowOff>104775</xdr:rowOff>
              </to>
            </anchor>
          </controlPr>
        </control>
      </mc:Choice>
      <mc:Fallback>
        <control shapeId="2049" r:id="rId8" name="CheckBox1"/>
      </mc:Fallback>
    </mc:AlternateContent>
    <mc:AlternateContent xmlns:mc="http://schemas.openxmlformats.org/markup-compatibility/2006">
      <mc:Choice Requires="x14">
        <control shapeId="2050" r:id="rId10" name="CheckBox2">
          <controlPr defaultSize="0" autoLine="0" autoPict="0" r:id="rId11">
            <anchor moveWithCells="1">
              <from>
                <xdr:col>1</xdr:col>
                <xdr:colOff>285750</xdr:colOff>
                <xdr:row>2</xdr:row>
                <xdr:rowOff>76200</xdr:rowOff>
              </from>
              <to>
                <xdr:col>2</xdr:col>
                <xdr:colOff>400050</xdr:colOff>
                <xdr:row>3</xdr:row>
                <xdr:rowOff>133350</xdr:rowOff>
              </to>
            </anchor>
          </controlPr>
        </control>
      </mc:Choice>
      <mc:Fallback>
        <control shapeId="2050" r:id="rId10" name="CheckBox2"/>
      </mc:Fallback>
    </mc:AlternateContent>
    <mc:AlternateContent xmlns:mc="http://schemas.openxmlformats.org/markup-compatibility/2006">
      <mc:Choice Requires="x14">
        <control shapeId="2051" r:id="rId12" name="CheckBox3">
          <controlPr defaultSize="0" autoLine="0" autoPict="0" r:id="rId13">
            <anchor moveWithCells="1">
              <from>
                <xdr:col>0</xdr:col>
                <xdr:colOff>228600</xdr:colOff>
                <xdr:row>3</xdr:row>
                <xdr:rowOff>161925</xdr:rowOff>
              </from>
              <to>
                <xdr:col>0</xdr:col>
                <xdr:colOff>1104900</xdr:colOff>
                <xdr:row>5</xdr:row>
                <xdr:rowOff>57150</xdr:rowOff>
              </to>
            </anchor>
          </controlPr>
        </control>
      </mc:Choice>
      <mc:Fallback>
        <control shapeId="2051" r:id="rId12" name="CheckBox3"/>
      </mc:Fallback>
    </mc:AlternateContent>
    <mc:AlternateContent xmlns:mc="http://schemas.openxmlformats.org/markup-compatibility/2006">
      <mc:Choice Requires="x14">
        <control shapeId="2078" r:id="rId14" name="CheckBox30">
          <controlPr defaultSize="0" autoLine="0" r:id="rId15">
            <anchor moveWithCells="1">
              <from>
                <xdr:col>0</xdr:col>
                <xdr:colOff>200025</xdr:colOff>
                <xdr:row>9</xdr:row>
                <xdr:rowOff>28575</xdr:rowOff>
              </from>
              <to>
                <xdr:col>1</xdr:col>
                <xdr:colOff>104775</xdr:colOff>
                <xdr:row>10</xdr:row>
                <xdr:rowOff>95250</xdr:rowOff>
              </to>
            </anchor>
          </controlPr>
        </control>
      </mc:Choice>
      <mc:Fallback>
        <control shapeId="2078" r:id="rId14" name="CheckBox30"/>
      </mc:Fallback>
    </mc:AlternateContent>
    <mc:AlternateContent xmlns:mc="http://schemas.openxmlformats.org/markup-compatibility/2006">
      <mc:Choice Requires="x14">
        <control shapeId="2079" r:id="rId16" name="CheckBox31">
          <controlPr defaultSize="0" autoLine="0" r:id="rId17">
            <anchor moveWithCells="1">
              <from>
                <xdr:col>1</xdr:col>
                <xdr:colOff>257175</xdr:colOff>
                <xdr:row>9</xdr:row>
                <xdr:rowOff>28575</xdr:rowOff>
              </from>
              <to>
                <xdr:col>2</xdr:col>
                <xdr:colOff>0</xdr:colOff>
                <xdr:row>10</xdr:row>
                <xdr:rowOff>104775</xdr:rowOff>
              </to>
            </anchor>
          </controlPr>
        </control>
      </mc:Choice>
      <mc:Fallback>
        <control shapeId="2079" r:id="rId16" name="CheckBox31"/>
      </mc:Fallback>
    </mc:AlternateContent>
    <mc:AlternateContent xmlns:mc="http://schemas.openxmlformats.org/markup-compatibility/2006">
      <mc:Choice Requires="x14">
        <control shapeId="2080" r:id="rId18" name="CheckBox32">
          <controlPr defaultSize="0" autoLine="0" r:id="rId19">
            <anchor moveWithCells="1">
              <from>
                <xdr:col>0</xdr:col>
                <xdr:colOff>200025</xdr:colOff>
                <xdr:row>11</xdr:row>
                <xdr:rowOff>28575</xdr:rowOff>
              </from>
              <to>
                <xdr:col>0</xdr:col>
                <xdr:colOff>1162050</xdr:colOff>
                <xdr:row>12</xdr:row>
                <xdr:rowOff>104775</xdr:rowOff>
              </to>
            </anchor>
          </controlPr>
        </control>
      </mc:Choice>
      <mc:Fallback>
        <control shapeId="2080" r:id="rId18" name="CheckBox3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P16"/>
  <sheetViews>
    <sheetView workbookViewId="0">
      <selection activeCell="B48" sqref="B48"/>
    </sheetView>
  </sheetViews>
  <sheetFormatPr baseColWidth="10" defaultRowHeight="12.75" x14ac:dyDescent="0.2"/>
  <cols>
    <col min="1" max="1" width="16.5703125" bestFit="1" customWidth="1"/>
    <col min="2" max="2" width="8.28515625" style="19" bestFit="1" customWidth="1"/>
    <col min="3" max="3" width="20.140625" style="22" customWidth="1"/>
    <col min="4" max="4" width="15.28515625" style="22" customWidth="1"/>
    <col min="5" max="5" width="12" style="22" customWidth="1"/>
    <col min="6" max="6" width="20.140625" style="23" customWidth="1"/>
    <col min="7" max="7" width="15.28515625" style="23" customWidth="1"/>
    <col min="8" max="8" width="12" style="23" customWidth="1"/>
    <col min="9" max="9" width="11.42578125" style="19"/>
  </cols>
  <sheetData>
    <row r="1" spans="1:16" ht="15" x14ac:dyDescent="0.25">
      <c r="A1" s="15" t="s">
        <v>4</v>
      </c>
      <c r="B1" s="16" t="s">
        <v>7</v>
      </c>
      <c r="C1" s="20" t="s">
        <v>10</v>
      </c>
      <c r="D1" s="20" t="s">
        <v>11</v>
      </c>
      <c r="E1" s="20" t="s">
        <v>12</v>
      </c>
      <c r="F1" s="21" t="s">
        <v>126</v>
      </c>
      <c r="G1" s="21" t="s">
        <v>127</v>
      </c>
      <c r="H1" s="21" t="s">
        <v>128</v>
      </c>
      <c r="I1" s="16" t="s">
        <v>8</v>
      </c>
      <c r="O1" s="18" t="s">
        <v>9</v>
      </c>
    </row>
    <row r="2" spans="1:16" x14ac:dyDescent="0.2">
      <c r="A2" s="13" t="s">
        <v>14</v>
      </c>
      <c r="B2" s="19">
        <v>14.8</v>
      </c>
      <c r="C2" s="22">
        <v>1.2</v>
      </c>
      <c r="D2" s="22">
        <v>0.9</v>
      </c>
      <c r="E2" s="22">
        <v>2.2000000000000002</v>
      </c>
      <c r="F2" s="23">
        <v>1.5</v>
      </c>
      <c r="G2" s="23">
        <v>0.9</v>
      </c>
      <c r="H2" s="23">
        <v>2.5</v>
      </c>
      <c r="I2" s="19">
        <v>2</v>
      </c>
      <c r="O2" t="s">
        <v>19</v>
      </c>
      <c r="P2" s="17">
        <v>5</v>
      </c>
    </row>
    <row r="3" spans="1:16" x14ac:dyDescent="0.2">
      <c r="A3" s="13" t="s">
        <v>15</v>
      </c>
      <c r="B3" s="19">
        <v>21.75</v>
      </c>
      <c r="C3" s="22">
        <v>1</v>
      </c>
      <c r="D3" s="22">
        <v>0.9</v>
      </c>
      <c r="E3" s="22">
        <v>1.2</v>
      </c>
      <c r="F3" s="23">
        <v>1</v>
      </c>
      <c r="G3" s="23">
        <v>0.9</v>
      </c>
      <c r="H3" s="23">
        <v>1.2</v>
      </c>
      <c r="I3" s="19">
        <v>3</v>
      </c>
      <c r="O3" t="s">
        <v>20</v>
      </c>
      <c r="P3" s="17">
        <v>10</v>
      </c>
    </row>
    <row r="4" spans="1:16" x14ac:dyDescent="0.2">
      <c r="A4" s="13" t="s">
        <v>16</v>
      </c>
      <c r="B4" s="19">
        <v>21</v>
      </c>
      <c r="C4" s="22">
        <v>1</v>
      </c>
      <c r="D4" s="22">
        <v>0.9</v>
      </c>
      <c r="E4" s="22">
        <v>1.2</v>
      </c>
      <c r="F4" s="23">
        <v>1</v>
      </c>
      <c r="G4" s="23">
        <v>0.9</v>
      </c>
      <c r="H4" s="23">
        <v>1.2</v>
      </c>
      <c r="I4" s="19">
        <v>1</v>
      </c>
      <c r="O4" t="s">
        <v>21</v>
      </c>
      <c r="P4" s="17">
        <v>40</v>
      </c>
    </row>
    <row r="5" spans="1:16" x14ac:dyDescent="0.2">
      <c r="A5" s="13" t="s">
        <v>17</v>
      </c>
      <c r="B5" s="19">
        <v>17.05</v>
      </c>
      <c r="C5" s="22">
        <v>1.3</v>
      </c>
      <c r="D5" s="22">
        <v>0.9</v>
      </c>
      <c r="E5" s="22">
        <v>1.9</v>
      </c>
      <c r="F5" s="23">
        <v>1.35</v>
      </c>
      <c r="G5" s="23">
        <v>0.9</v>
      </c>
      <c r="H5" s="23">
        <v>2</v>
      </c>
      <c r="I5" s="19">
        <v>2</v>
      </c>
      <c r="O5" t="s">
        <v>22</v>
      </c>
      <c r="P5" s="17">
        <v>5</v>
      </c>
    </row>
    <row r="6" spans="1:16" x14ac:dyDescent="0.2">
      <c r="A6" s="13" t="s">
        <v>18</v>
      </c>
      <c r="B6" s="19">
        <v>17.97</v>
      </c>
      <c r="C6" s="22">
        <v>1.4</v>
      </c>
      <c r="D6" s="22">
        <v>0.9</v>
      </c>
      <c r="E6" s="22">
        <v>1.9</v>
      </c>
      <c r="F6" s="23">
        <v>1.45</v>
      </c>
      <c r="G6" s="23">
        <v>0.9</v>
      </c>
      <c r="H6" s="23">
        <v>2</v>
      </c>
      <c r="I6" s="19">
        <v>2</v>
      </c>
      <c r="O6" t="s">
        <v>23</v>
      </c>
      <c r="P6" s="17">
        <v>25</v>
      </c>
    </row>
    <row r="7" spans="1:16" x14ac:dyDescent="0.2">
      <c r="A7" s="13" t="s">
        <v>18</v>
      </c>
      <c r="B7" s="19">
        <v>13.99</v>
      </c>
      <c r="C7" s="22">
        <v>1.5</v>
      </c>
      <c r="D7" s="22">
        <v>0.9</v>
      </c>
      <c r="E7" s="22">
        <v>2</v>
      </c>
      <c r="F7" s="23">
        <v>1.5</v>
      </c>
      <c r="G7" s="23">
        <v>0.9</v>
      </c>
      <c r="H7" s="23">
        <v>2.2999999999999998</v>
      </c>
      <c r="I7" s="19">
        <v>2</v>
      </c>
      <c r="O7" t="s">
        <v>24</v>
      </c>
      <c r="P7" s="17">
        <v>33</v>
      </c>
    </row>
    <row r="8" spans="1:16" x14ac:dyDescent="0.2">
      <c r="A8" s="13" t="s">
        <v>18</v>
      </c>
      <c r="B8" s="19">
        <v>14.92</v>
      </c>
      <c r="C8" s="22">
        <v>1.6</v>
      </c>
      <c r="D8" s="22">
        <v>0.9</v>
      </c>
      <c r="E8" s="22">
        <v>2</v>
      </c>
      <c r="F8" s="23">
        <v>1.65</v>
      </c>
      <c r="G8" s="23">
        <v>0.9</v>
      </c>
      <c r="H8" s="23">
        <v>2.2999999999999998</v>
      </c>
      <c r="I8" s="19">
        <v>2</v>
      </c>
      <c r="O8" t="s">
        <v>25</v>
      </c>
      <c r="P8" s="17">
        <v>35</v>
      </c>
    </row>
    <row r="9" spans="1:16" x14ac:dyDescent="0.2">
      <c r="O9" t="s">
        <v>26</v>
      </c>
      <c r="P9" s="17">
        <v>10</v>
      </c>
    </row>
    <row r="10" spans="1:16" x14ac:dyDescent="0.2">
      <c r="O10" t="s">
        <v>27</v>
      </c>
      <c r="P10" s="17">
        <v>8</v>
      </c>
    </row>
    <row r="11" spans="1:16" x14ac:dyDescent="0.2">
      <c r="O11" t="s">
        <v>28</v>
      </c>
      <c r="P11" s="17">
        <v>15</v>
      </c>
    </row>
    <row r="12" spans="1:16" x14ac:dyDescent="0.2">
      <c r="O12" t="s">
        <v>29</v>
      </c>
      <c r="P12" s="17">
        <v>8</v>
      </c>
    </row>
    <row r="13" spans="1:16" x14ac:dyDescent="0.2">
      <c r="O13" t="s">
        <v>30</v>
      </c>
      <c r="P13" s="17">
        <v>0</v>
      </c>
    </row>
    <row r="14" spans="1:16" x14ac:dyDescent="0.2">
      <c r="O14" t="s">
        <v>31</v>
      </c>
      <c r="P14" s="17">
        <v>0</v>
      </c>
    </row>
    <row r="15" spans="1:16" x14ac:dyDescent="0.2">
      <c r="O15" t="s">
        <v>32</v>
      </c>
      <c r="P15" s="17">
        <v>15</v>
      </c>
    </row>
    <row r="16" spans="1:16" x14ac:dyDescent="0.2">
      <c r="O16" t="s">
        <v>33</v>
      </c>
      <c r="P16" s="17">
        <v>-5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Preisliste</vt:lpstr>
      <vt:lpstr>Filter</vt:lpstr>
      <vt:lpstr>EK</vt:lpstr>
      <vt:lpstr>Preisliste!Druckbereich</vt:lpstr>
    </vt:vector>
  </TitlesOfParts>
  <Company>RP-Technik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Knies</dc:creator>
  <cp:lastModifiedBy>Christian Starker</cp:lastModifiedBy>
  <cp:lastPrinted>2017-02-01T14:48:44Z</cp:lastPrinted>
  <dcterms:created xsi:type="dcterms:W3CDTF">1998-05-20T09:26:59Z</dcterms:created>
  <dcterms:modified xsi:type="dcterms:W3CDTF">2017-10-11T13:33:14Z</dcterms:modified>
</cp:coreProperties>
</file>