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terthies/Documents/Stech Pflegedienst/"/>
    </mc:Choice>
  </mc:AlternateContent>
  <xr:revisionPtr revIDLastSave="0" documentId="8_{3F7DAE01-2504-E647-B845-BD9E3102F9A4}" xr6:coauthVersionLast="47" xr6:coauthVersionMax="47" xr10:uidLastSave="{00000000-0000-0000-0000-000000000000}"/>
  <bookViews>
    <workbookView xWindow="0" yWindow="500" windowWidth="28800" windowHeight="17500" xr2:uid="{4AB01101-AB14-8C47-B243-15DE2958F0C4}"/>
  </bookViews>
  <sheets>
    <sheet name="Arbeitszeit Excel" sheetId="2" r:id="rId1"/>
    <sheet name="AZ 2" sheetId="3" r:id="rId2"/>
    <sheet name="AZ Tota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2" l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G3" i="4" l="1"/>
  <c r="F3" i="4"/>
  <c r="D42" i="2" l="1"/>
  <c r="J3" i="4" s="1"/>
  <c r="Q42" i="3"/>
  <c r="P42" i="3"/>
  <c r="O42" i="3"/>
  <c r="E42" i="3"/>
  <c r="C42" i="3"/>
  <c r="T41" i="3"/>
  <c r="M41" i="3"/>
  <c r="T40" i="3"/>
  <c r="M40" i="3"/>
  <c r="T39" i="3"/>
  <c r="M39" i="3"/>
  <c r="T38" i="3"/>
  <c r="M38" i="3"/>
  <c r="T37" i="3"/>
  <c r="M37" i="3"/>
  <c r="T36" i="3"/>
  <c r="M36" i="3"/>
  <c r="T35" i="3"/>
  <c r="M35" i="3"/>
  <c r="T34" i="3"/>
  <c r="M34" i="3"/>
  <c r="T33" i="3"/>
  <c r="M33" i="3"/>
  <c r="T32" i="3"/>
  <c r="M32" i="3"/>
  <c r="T31" i="3"/>
  <c r="M31" i="3"/>
  <c r="T30" i="3"/>
  <c r="M30" i="3"/>
  <c r="M29" i="3"/>
  <c r="T29" i="3" s="1"/>
  <c r="M28" i="3"/>
  <c r="T28" i="3" s="1"/>
  <c r="T27" i="3"/>
  <c r="M27" i="3"/>
  <c r="M26" i="3"/>
  <c r="T26" i="3" s="1"/>
  <c r="T25" i="3"/>
  <c r="M25" i="3"/>
  <c r="M24" i="3"/>
  <c r="T24" i="3" s="1"/>
  <c r="T23" i="3"/>
  <c r="M23" i="3"/>
  <c r="T22" i="3"/>
  <c r="M22" i="3"/>
  <c r="M21" i="3"/>
  <c r="T21" i="3" s="1"/>
  <c r="T20" i="3"/>
  <c r="M20" i="3"/>
  <c r="T19" i="3"/>
  <c r="M19" i="3"/>
  <c r="T18" i="3"/>
  <c r="M18" i="3"/>
  <c r="T17" i="3"/>
  <c r="M17" i="3"/>
  <c r="M16" i="3"/>
  <c r="T16" i="3" s="1"/>
  <c r="T15" i="3"/>
  <c r="M15" i="3"/>
  <c r="T14" i="3"/>
  <c r="M14" i="3"/>
  <c r="M13" i="3"/>
  <c r="T13" i="3" s="1"/>
  <c r="T12" i="3"/>
  <c r="M12" i="3"/>
  <c r="S12" i="3" s="1"/>
  <c r="M11" i="3"/>
  <c r="T11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7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M14" i="2"/>
  <c r="M16" i="2"/>
  <c r="Q42" i="2"/>
  <c r="M15" i="2"/>
  <c r="P42" i="2"/>
  <c r="O42" i="2"/>
  <c r="E42" i="2"/>
  <c r="I3" i="4" s="1"/>
  <c r="C42" i="2"/>
  <c r="H3" i="4" s="1"/>
  <c r="M13" i="2"/>
  <c r="S13" i="2" s="1"/>
  <c r="M12" i="2"/>
  <c r="T12" i="2" s="1"/>
  <c r="M11" i="2"/>
  <c r="T11" i="2" s="1"/>
  <c r="S11" i="3" l="1"/>
  <c r="S13" i="3"/>
  <c r="M42" i="3"/>
  <c r="T42" i="3" s="1"/>
  <c r="S11" i="2"/>
  <c r="M42" i="2"/>
  <c r="T42" i="2" s="1"/>
  <c r="B3" i="4" s="1"/>
  <c r="D3" i="4" s="1"/>
  <c r="S12" i="2"/>
</calcChain>
</file>

<file path=xl/sharedStrings.xml><?xml version="1.0" encoding="utf-8"?>
<sst xmlns="http://schemas.openxmlformats.org/spreadsheetml/2006/main" count="139" uniqueCount="64">
  <si>
    <t>Datum</t>
  </si>
  <si>
    <t>Arbeitszeit 1</t>
  </si>
  <si>
    <t>Arbeitszeit 2</t>
  </si>
  <si>
    <t>Arbeitszeit 3</t>
  </si>
  <si>
    <t>Std Gesamt</t>
  </si>
  <si>
    <t>von</t>
  </si>
  <si>
    <t>bis</t>
  </si>
  <si>
    <t>WB/DB</t>
  </si>
  <si>
    <t>Abwesentheit</t>
  </si>
  <si>
    <t>WB*</t>
  </si>
  <si>
    <t>DB*</t>
  </si>
  <si>
    <t>U*</t>
  </si>
  <si>
    <t>K*</t>
  </si>
  <si>
    <t>Häuslicher Pflegedienst S.Stech 19357 Karstädt OT Pröttlin</t>
  </si>
  <si>
    <t>Mitarbeiter</t>
  </si>
  <si>
    <t>Jahr</t>
  </si>
  <si>
    <t>Monat</t>
  </si>
  <si>
    <t>Total</t>
  </si>
  <si>
    <t>Sonderstunden</t>
  </si>
  <si>
    <t>Stunden</t>
  </si>
  <si>
    <t>*= bitte ein X eingeben wenn erforderlich</t>
  </si>
  <si>
    <t>Bemerkungen</t>
  </si>
  <si>
    <t>AZ1 - AZ3</t>
  </si>
  <si>
    <t>X</t>
  </si>
  <si>
    <t>Hallo test</t>
  </si>
  <si>
    <t>TOTAL</t>
  </si>
  <si>
    <t>x</t>
  </si>
  <si>
    <t>Morgen ist es schön</t>
  </si>
  <si>
    <t>Versenden</t>
  </si>
  <si>
    <t>Test 25</t>
  </si>
  <si>
    <t>Basti</t>
  </si>
  <si>
    <t>y</t>
  </si>
  <si>
    <t>Summe Sonntage</t>
  </si>
  <si>
    <t>Totale incl. SO unf FT</t>
  </si>
  <si>
    <t>Summe Feiertage</t>
  </si>
  <si>
    <t>KK*</t>
  </si>
  <si>
    <t>Fritz</t>
  </si>
  <si>
    <t>Maria</t>
  </si>
  <si>
    <t>AZ Total</t>
  </si>
  <si>
    <t>AZ Soll</t>
  </si>
  <si>
    <t>FT</t>
  </si>
  <si>
    <t>SO</t>
  </si>
  <si>
    <t>UR</t>
  </si>
  <si>
    <t>KR</t>
  </si>
  <si>
    <t>KK</t>
  </si>
  <si>
    <t>Dif. Total/Soll</t>
  </si>
  <si>
    <t>in std</t>
  </si>
  <si>
    <t>in Tagen</t>
  </si>
  <si>
    <t>MA</t>
  </si>
  <si>
    <t>bez. Ustd</t>
  </si>
  <si>
    <t>Neujahr</t>
  </si>
  <si>
    <t>Tag der Deutschen Einheit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</si>
  <si>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</si>
  <si>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</si>
  <si>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</si>
  <si>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</si>
  <si>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</si>
  <si>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</si>
  <si>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</si>
  <si>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Reformationstag</t>
  </si>
  <si>
    <t>1. Weihnachtstag</t>
  </si>
  <si>
    <t>2. Weihnachtstag</t>
  </si>
  <si>
    <t>Gesamt</t>
  </si>
  <si>
    <t>SA /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</si>
</sst>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\ * dd/mm/yy"/>
    <numFmt numFmtId="165" formatCode="[hh]:mm"/>
    <numFmt numFmtId="166" formatCode="[$-F400]h:mm:ss\ AM/PM"/>
    <numFmt numFmtId="167" formatCode="h:mm;@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33445A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164" fontId="0" fillId="0" borderId="2" xfId="0" applyNumberFormat="1" applyBorder="1"/>
    <xf numFmtId="0" fontId="0" fillId="2" borderId="5" xfId="0" applyFill="1" applyBorder="1"/>
    <xf numFmtId="20" fontId="0" fillId="0" borderId="2" xfId="0" applyNumberFormat="1" applyBorder="1"/>
    <xf numFmtId="0" fontId="1" fillId="3" borderId="2" xfId="0" applyFont="1" applyFill="1" applyBorder="1" applyAlignment="1">
      <alignment horizontal="center"/>
    </xf>
    <xf numFmtId="0" fontId="8" fillId="0" borderId="0" xfId="0" applyFont="1"/>
    <xf numFmtId="0" fontId="0" fillId="0" borderId="6" xfId="0" applyBorder="1"/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0" fillId="0" borderId="3" xfId="0" applyBorder="1"/>
    <xf numFmtId="0" fontId="0" fillId="2" borderId="7" xfId="0" applyFill="1" applyBorder="1"/>
    <xf numFmtId="0" fontId="1" fillId="3" borderId="8" xfId="0" applyFont="1" applyFill="1" applyBorder="1"/>
    <xf numFmtId="0" fontId="1" fillId="3" borderId="9" xfId="0" applyFont="1" applyFill="1" applyBorder="1"/>
    <xf numFmtId="165" fontId="1" fillId="3" borderId="9" xfId="0" applyNumberFormat="1" applyFont="1" applyFill="1" applyBorder="1"/>
    <xf numFmtId="165" fontId="1" fillId="3" borderId="10" xfId="0" applyNumberFormat="1" applyFont="1" applyFill="1" applyBorder="1"/>
    <xf numFmtId="0" fontId="2" fillId="3" borderId="2" xfId="0" applyFont="1" applyFill="1" applyBorder="1"/>
    <xf numFmtId="20" fontId="1" fillId="0" borderId="2" xfId="0" applyNumberFormat="1" applyFont="1" applyBorder="1" applyAlignment="1">
      <alignment horizontal="center"/>
    </xf>
    <xf numFmtId="164" fontId="0" fillId="0" borderId="0" xfId="0" applyNumberFormat="1"/>
    <xf numFmtId="0" fontId="9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0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0" xfId="0" applyFont="1" applyFill="1"/>
    <xf numFmtId="0" fontId="0" fillId="2" borderId="0" xfId="0" applyFill="1"/>
    <xf numFmtId="165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6" fontId="0" fillId="0" borderId="0" xfId="0" applyNumberFormat="1"/>
    <xf numFmtId="167" fontId="0" fillId="0" borderId="0" xfId="0" applyNumberFormat="1"/>
    <xf numFmtId="167" fontId="0" fillId="4" borderId="0" xfId="0" applyNumberFormat="1" applyFill="1"/>
    <xf numFmtId="14" fontId="0" fillId="0" borderId="0" xfId="0" applyNumberFormat="1"/>
    <xf numFmtId="0" fontId="11" fillId="0" borderId="0" xfId="0" applyFont="1"/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20" fontId="1" fillId="0" borderId="0" xfId="0" applyNumberFormat="1" applyFont="1" applyBorder="1" applyAlignment="1">
      <alignment horizontal="center"/>
    </xf>
    <xf numFmtId="165" fontId="1" fillId="3" borderId="0" xfId="0" applyNumberFormat="1" applyFont="1" applyFill="1" applyBorder="1"/>
    <xf numFmtId="0" fontId="0" fillId="0" borderId="0" xfId="0" applyBorder="1" applyProtection="1">
      <protection locked="0"/>
    </xf>
  </cellXfs>
  <cellStyles count="1">
    <cellStyle name="Standard" xfId="0" builtinId="0"/>
  </cellStyles>
  <dxfs count="3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C7B8-6B6B-C843-9C31-1B4D43A973F9}">
  <sheetPr>
    <tabColor rgb="FFFFFF00"/>
  </sheetPr>
  <dimension ref="A2:Z57"/>
  <sheetViews>
    <sheetView tabSelected="1" zoomScale="160" zoomScaleNormal="160" workbookViewId="0">
      <selection activeCell="A2" sqref="A2:S2"/>
    </sheetView>
  </sheetViews>
  <sheetFormatPr baseColWidth="10" defaultColWidth="10.83203125" defaultRowHeight="16" x14ac:dyDescent="0.2"/>
  <cols>
    <col min="1" max="1" width="11.83203125" bestFit="1" customWidth="1"/>
    <col min="2" max="2" width="0.5" customWidth="1"/>
    <col min="3" max="5" width="3.83203125" customWidth="1"/>
    <col min="6" max="6" width="0.5" customWidth="1"/>
    <col min="7" max="13" width="8.33203125" customWidth="1"/>
    <col min="14" max="14" width="0.5" customWidth="1"/>
    <col min="15" max="16" width="3.83203125" customWidth="1"/>
    <col min="17" max="17" width="8" customWidth="1"/>
    <col min="18" max="18" width="0.5" customWidth="1"/>
    <col min="19" max="19" width="0" hidden="1" customWidth="1"/>
  </cols>
  <sheetData>
    <row r="2" spans="1:26" ht="29" x14ac:dyDescent="0.3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4" spans="1:26" ht="21" x14ac:dyDescent="0.25">
      <c r="B4" s="3"/>
      <c r="C4" s="47" t="s">
        <v>14</v>
      </c>
      <c r="D4" s="47"/>
      <c r="E4" s="47"/>
      <c r="F4" s="47"/>
      <c r="G4" s="47"/>
      <c r="H4" s="24" t="s">
        <v>30</v>
      </c>
      <c r="I4" s="25"/>
      <c r="J4" s="25"/>
      <c r="K4" s="3"/>
      <c r="L4" s="21" t="s">
        <v>15</v>
      </c>
      <c r="M4" s="26">
        <v>2023</v>
      </c>
      <c r="N4" s="3"/>
    </row>
    <row r="5" spans="1:26" ht="21" x14ac:dyDescent="0.25">
      <c r="B5" s="3"/>
      <c r="F5" s="3"/>
      <c r="G5" s="3"/>
      <c r="H5" s="3"/>
      <c r="I5" s="3"/>
      <c r="J5" s="3"/>
      <c r="K5" s="3"/>
      <c r="L5" s="21" t="s">
        <v>16</v>
      </c>
      <c r="M5" s="26">
        <v>12</v>
      </c>
      <c r="N5" s="3"/>
    </row>
    <row r="7" spans="1:26" ht="20" x14ac:dyDescent="0.2">
      <c r="G7" s="40"/>
    </row>
    <row r="8" spans="1:26" ht="17" thickBot="1" x14ac:dyDescent="0.25"/>
    <row r="9" spans="1:26" ht="17" thickBot="1" x14ac:dyDescent="0.25">
      <c r="A9" s="48" t="s">
        <v>0</v>
      </c>
      <c r="B9" s="5"/>
      <c r="C9" s="45" t="s">
        <v>8</v>
      </c>
      <c r="D9" s="45"/>
      <c r="E9" s="45"/>
      <c r="F9" s="5"/>
      <c r="G9" s="44" t="s">
        <v>1</v>
      </c>
      <c r="H9" s="44"/>
      <c r="I9" s="44" t="s">
        <v>2</v>
      </c>
      <c r="J9" s="44"/>
      <c r="K9" s="44" t="s">
        <v>3</v>
      </c>
      <c r="L9" s="44"/>
      <c r="M9" s="10" t="s">
        <v>22</v>
      </c>
      <c r="N9" s="5"/>
      <c r="O9" s="45" t="s">
        <v>18</v>
      </c>
      <c r="P9" s="45"/>
      <c r="Q9" s="45"/>
      <c r="R9" s="5"/>
      <c r="S9" s="7" t="s">
        <v>19</v>
      </c>
      <c r="T9" s="7" t="s">
        <v>19</v>
      </c>
      <c r="U9" s="7" t="s">
        <v>19</v>
      </c>
      <c r="V9" s="7" t="s">
        <v>19</v>
      </c>
      <c r="W9" s="7" t="s">
        <v>19</v>
      </c>
      <c r="Y9" s="39">
        <v>44927</v>
      </c>
      <c r="Z9" t="s">
        <v>50</v>
      </c>
    </row>
    <row r="10" spans="1:26" ht="17" thickBot="1" x14ac:dyDescent="0.25">
      <c r="A10" s="49"/>
      <c r="B10" s="5"/>
      <c r="C10" s="7" t="s">
        <v>11</v>
      </c>
      <c r="D10" s="7" t="s">
        <v>35</v>
      </c>
      <c r="E10" s="7" t="s">
        <v>12</v>
      </c>
      <c r="F10" s="5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4" t="s">
        <v>4</v>
      </c>
      <c r="N10" s="5"/>
      <c r="O10" s="11" t="s">
        <v>9</v>
      </c>
      <c r="P10" s="11" t="s">
        <v>10</v>
      </c>
      <c r="Q10" s="12" t="s">
        <v>7</v>
      </c>
      <c r="R10" s="5"/>
      <c r="S10" s="7" t="s">
        <v>17</v>
      </c>
      <c r="T10" s="7" t="s">
        <v>62</v>
      </c>
      <c r="U10" s="7" t="s">
        <v>63</v>
      </c>
      <c r="V10" s="7" t="s">
        <v>40</v>
      </c>
      <c r="W10" s="7" t="s">
        <v>17</v>
      </c>
      <c r="Y10" s="39">
        <v>45023</v>
      </c>
      <c r="Z10" t="s">
        <v>52</v>
      </c>
    </row>
    <row r="11" spans="1:26" ht="17" thickBot="1" x14ac:dyDescent="0.25">
      <c r="A11" s="23">
        <f>DATE(M4,M5,1)</f>
        <v>45261</v>
      </c>
      <c r="B11" s="5"/>
      <c r="C11" s="27" t="s">
        <v>26</v>
      </c>
      <c r="D11" s="27"/>
      <c r="E11" s="27"/>
      <c r="F11" s="5"/>
      <c r="G11" s="29">
        <v>0.34375</v>
      </c>
      <c r="H11" s="29">
        <v>0.47916666666666669</v>
      </c>
      <c r="I11" s="29">
        <v>0.625</v>
      </c>
      <c r="J11" s="29">
        <v>0.8125</v>
      </c>
      <c r="K11" s="29">
        <v>0.91666666666666663</v>
      </c>
      <c r="L11" s="29">
        <v>1.0416666666666667</v>
      </c>
      <c r="M11" s="6">
        <f>SUMPRODUCT(H11-G11)+SUMPRODUCT(J11-I11)+SUMPRODUCT(L11-K11)</f>
        <v>0.4479166666666668</v>
      </c>
      <c r="N11" s="5"/>
      <c r="O11" s="27" t="s">
        <v>26</v>
      </c>
      <c r="P11" s="27"/>
      <c r="Q11" s="29">
        <v>6.25E-2</v>
      </c>
      <c r="R11" s="5"/>
      <c r="S11" s="6">
        <f>M11+Q11</f>
        <v>0.51041666666666674</v>
      </c>
      <c r="T11" s="22">
        <f>IF(G11&gt;0,SUMPRODUCT(M11)+SUMPRODUCT(Q11),(IF(Q11&gt;0,Q11,"...")))</f>
        <v>0.51041666666666674</v>
      </c>
      <c r="U11" s="53"/>
      <c r="V11" s="53"/>
      <c r="W11" s="53"/>
      <c r="Y11" s="39">
        <v>45025</v>
      </c>
      <c r="Z11" t="s">
        <v>53</v>
      </c>
    </row>
    <row r="12" spans="1:26" ht="17" thickBot="1" x14ac:dyDescent="0.25">
      <c r="A12" s="4">
        <f>IFERROR(IF(MONTH(A11+1)=MONTH(A$11),A11+1,""),"")</f>
        <v>45262</v>
      </c>
      <c r="B12" s="5"/>
      <c r="C12" s="27" t="s">
        <v>26</v>
      </c>
      <c r="D12" s="27"/>
      <c r="E12" s="27"/>
      <c r="F12" s="5"/>
      <c r="G12" s="29">
        <v>7</v>
      </c>
      <c r="H12" s="29">
        <v>10</v>
      </c>
      <c r="I12" s="29"/>
      <c r="J12" s="29"/>
      <c r="K12" s="29"/>
      <c r="L12" s="29"/>
      <c r="M12" s="6">
        <f>SUMPRODUCT(H12-G12)+SUMPRODUCT(J12-I12)+SUMPRODUCT(L12-K12)</f>
        <v>3</v>
      </c>
      <c r="N12" s="5"/>
      <c r="O12" s="27"/>
      <c r="P12" s="27"/>
      <c r="Q12" s="27">
        <v>0</v>
      </c>
      <c r="R12" s="5"/>
      <c r="S12" s="6">
        <f>M12+Q12</f>
        <v>3</v>
      </c>
      <c r="T12" s="22">
        <f t="shared" ref="T12:T41" si="0">IF(G12&gt;0,SUMPRODUCT(M12)+SUMPRODUCT(Q12),(IF(Q12&gt;0,Q12,"...")))</f>
        <v>3</v>
      </c>
      <c r="U12" s="53"/>
      <c r="V12" s="53"/>
      <c r="W12" s="53"/>
      <c r="Y12" s="39">
        <v>45026</v>
      </c>
      <c r="Z12" t="s">
        <v>54</v>
      </c>
    </row>
    <row r="13" spans="1:26" ht="17" thickBot="1" x14ac:dyDescent="0.25">
      <c r="A13" s="4">
        <f t="shared" ref="A13:A41" si="1">IFERROR(IF(MONTH(A12+1)=MONTH(A$11),A12+1,""),"")</f>
        <v>45263</v>
      </c>
      <c r="B13" s="5"/>
      <c r="C13" s="27"/>
      <c r="D13" s="27"/>
      <c r="E13" s="27"/>
      <c r="F13" s="5"/>
      <c r="G13" s="29"/>
      <c r="H13" s="29"/>
      <c r="I13" s="27"/>
      <c r="J13" s="27"/>
      <c r="K13" s="27"/>
      <c r="L13" s="27"/>
      <c r="M13" s="6">
        <f>SUMPRODUCT(H13-G13)+SUMPRODUCT(J13-I13)+SUMPRODUCT(L13-K13)</f>
        <v>0</v>
      </c>
      <c r="N13" s="5"/>
      <c r="O13" s="27"/>
      <c r="P13" s="27" t="s">
        <v>23</v>
      </c>
      <c r="Q13" s="29">
        <v>6.25E-2</v>
      </c>
      <c r="R13" s="5"/>
      <c r="S13" s="6">
        <f>M13+Q13</f>
        <v>6.25E-2</v>
      </c>
      <c r="T13" s="22">
        <f t="shared" si="0"/>
        <v>6.25E-2</v>
      </c>
      <c r="U13" s="53"/>
      <c r="V13" s="53"/>
      <c r="W13" s="53"/>
      <c r="Y13" s="39">
        <v>45047</v>
      </c>
      <c r="Z13" t="s">
        <v>55</v>
      </c>
    </row>
    <row r="14" spans="1:26" ht="17" thickBot="1" x14ac:dyDescent="0.25">
      <c r="A14" s="4">
        <f t="shared" si="1"/>
        <v>45264</v>
      </c>
      <c r="B14" s="5"/>
      <c r="C14" s="27"/>
      <c r="D14" s="27"/>
      <c r="E14" s="27"/>
      <c r="F14" s="5"/>
      <c r="G14" s="29"/>
      <c r="H14" s="27"/>
      <c r="I14" s="27"/>
      <c r="J14" s="27"/>
      <c r="K14" s="27"/>
      <c r="L14" s="27"/>
      <c r="M14" s="6">
        <f t="shared" ref="M14:M41" si="2">SUMPRODUCT(H14-G14)+SUMPRODUCT(J14-I14)+SUMPRODUCT(L14-K14)</f>
        <v>0</v>
      </c>
      <c r="N14" s="5"/>
      <c r="O14" s="27"/>
      <c r="P14" s="27"/>
      <c r="Q14" s="27">
        <v>0</v>
      </c>
      <c r="R14" s="5"/>
      <c r="S14" s="2"/>
      <c r="T14" s="22" t="str">
        <f t="shared" si="0"/>
        <v>...</v>
      </c>
      <c r="U14" s="53"/>
      <c r="V14" s="53"/>
      <c r="W14" s="53"/>
      <c r="Y14" s="39">
        <v>45064</v>
      </c>
      <c r="Z14" t="s">
        <v>56</v>
      </c>
    </row>
    <row r="15" spans="1:26" ht="17" thickBot="1" x14ac:dyDescent="0.25">
      <c r="A15" s="4">
        <f t="shared" si="1"/>
        <v>45265</v>
      </c>
      <c r="B15" s="5"/>
      <c r="C15" s="27"/>
      <c r="D15" s="27"/>
      <c r="E15" s="27"/>
      <c r="F15" s="5"/>
      <c r="G15" s="27"/>
      <c r="H15" s="27"/>
      <c r="I15" s="27"/>
      <c r="J15" s="27"/>
      <c r="K15" s="27"/>
      <c r="L15" s="27"/>
      <c r="M15" s="6">
        <f t="shared" si="2"/>
        <v>0</v>
      </c>
      <c r="N15" s="5"/>
      <c r="O15" s="27" t="s">
        <v>26</v>
      </c>
      <c r="P15" s="27"/>
      <c r="Q15" s="29">
        <v>5.2083333333333336E-2</v>
      </c>
      <c r="R15" s="5"/>
      <c r="S15" s="2"/>
      <c r="T15" s="22">
        <f t="shared" si="0"/>
        <v>5.2083333333333336E-2</v>
      </c>
      <c r="U15" s="53"/>
      <c r="V15" s="53"/>
      <c r="W15" s="53"/>
      <c r="Y15" s="39">
        <v>45074</v>
      </c>
      <c r="Z15" t="s">
        <v>57</v>
      </c>
    </row>
    <row r="16" spans="1:26" ht="17" thickBot="1" x14ac:dyDescent="0.25">
      <c r="A16" s="4">
        <f t="shared" si="1"/>
        <v>45266</v>
      </c>
      <c r="B16" s="5"/>
      <c r="C16" s="27"/>
      <c r="D16" s="27"/>
      <c r="E16" s="27"/>
      <c r="F16" s="5"/>
      <c r="G16" s="29"/>
      <c r="H16" s="29"/>
      <c r="I16" s="29"/>
      <c r="J16" s="29"/>
      <c r="K16" s="27"/>
      <c r="L16" s="27"/>
      <c r="M16" s="6">
        <f t="shared" si="2"/>
        <v>0</v>
      </c>
      <c r="N16" s="5"/>
      <c r="O16" s="27"/>
      <c r="P16" s="27"/>
      <c r="Q16" s="29">
        <v>9.375E-2</v>
      </c>
      <c r="R16" s="5"/>
      <c r="S16" s="2"/>
      <c r="T16" s="22">
        <f t="shared" si="0"/>
        <v>9.375E-2</v>
      </c>
      <c r="U16" s="53"/>
      <c r="V16" s="53"/>
      <c r="W16" s="53"/>
      <c r="Y16" s="39">
        <v>45075</v>
      </c>
      <c r="Z16" t="s">
        <v>58</v>
      </c>
    </row>
    <row r="17" spans="1:26" ht="17" thickBot="1" x14ac:dyDescent="0.25">
      <c r="A17" s="4">
        <f t="shared" si="1"/>
        <v>45267</v>
      </c>
      <c r="B17" s="5"/>
      <c r="C17" s="27"/>
      <c r="D17" s="27"/>
      <c r="E17" s="27"/>
      <c r="F17" s="5"/>
      <c r="G17" s="27"/>
      <c r="H17" s="27"/>
      <c r="I17" s="27"/>
      <c r="J17" s="27"/>
      <c r="K17" s="27"/>
      <c r="L17" s="27"/>
      <c r="M17" s="6">
        <f t="shared" si="2"/>
        <v>0</v>
      </c>
      <c r="N17" s="5"/>
      <c r="O17" s="27"/>
      <c r="P17" s="27"/>
      <c r="Q17" s="27">
        <v>0</v>
      </c>
      <c r="R17" s="5"/>
      <c r="S17" s="2"/>
      <c r="T17" s="22" t="str">
        <f t="shared" si="0"/>
        <v>...</v>
      </c>
      <c r="U17" s="53"/>
      <c r="V17" s="53"/>
      <c r="W17" s="53"/>
      <c r="Y17" s="39">
        <v>45202</v>
      </c>
      <c r="Z17" t="s">
        <v>51</v>
      </c>
    </row>
    <row r="18" spans="1:26" ht="17" thickBot="1" x14ac:dyDescent="0.25">
      <c r="A18" s="4">
        <f t="shared" si="1"/>
        <v>45268</v>
      </c>
      <c r="B18" s="5"/>
      <c r="C18" s="27"/>
      <c r="D18" s="27"/>
      <c r="E18" s="27"/>
      <c r="F18" s="5"/>
      <c r="G18" s="27"/>
      <c r="H18" s="27"/>
      <c r="I18" s="27"/>
      <c r="J18" s="27"/>
      <c r="K18" s="27"/>
      <c r="L18" s="27"/>
      <c r="M18" s="6">
        <f t="shared" si="2"/>
        <v>0</v>
      </c>
      <c r="N18" s="5"/>
      <c r="O18" s="27"/>
      <c r="P18" s="27"/>
      <c r="Q18" s="27">
        <v>0</v>
      </c>
      <c r="R18" s="5"/>
      <c r="S18" s="2"/>
      <c r="T18" s="22" t="str">
        <f t="shared" si="0"/>
        <v>...</v>
      </c>
      <c r="U18" s="53"/>
      <c r="V18" s="53"/>
      <c r="W18" s="53"/>
      <c r="Y18" s="39">
        <v>45230</v>
      </c>
      <c r="Z18" t="s">
        <v>59</v>
      </c>
    </row>
    <row r="19" spans="1:26" ht="17" thickBot="1" x14ac:dyDescent="0.25">
      <c r="A19" s="4">
        <f t="shared" si="1"/>
        <v>45269</v>
      </c>
      <c r="B19" s="5"/>
      <c r="C19" s="27"/>
      <c r="D19" s="27"/>
      <c r="E19" s="27"/>
      <c r="F19" s="5"/>
      <c r="G19" s="27"/>
      <c r="H19" s="27"/>
      <c r="I19" s="27"/>
      <c r="J19" s="27"/>
      <c r="K19" s="27"/>
      <c r="L19" s="27"/>
      <c r="M19" s="6">
        <f t="shared" si="2"/>
        <v>0</v>
      </c>
      <c r="N19" s="5"/>
      <c r="O19" s="27"/>
      <c r="P19" s="27"/>
      <c r="Q19" s="27">
        <v>0</v>
      </c>
      <c r="R19" s="5"/>
      <c r="S19" s="2"/>
      <c r="T19" s="22" t="str">
        <f t="shared" si="0"/>
        <v>...</v>
      </c>
      <c r="U19" s="53"/>
      <c r="V19" s="53"/>
      <c r="W19" s="53"/>
      <c r="Y19" s="39">
        <v>45285</v>
      </c>
      <c r="Z19" t="s">
        <v>60</v>
      </c>
    </row>
    <row r="20" spans="1:26" ht="17" thickBot="1" x14ac:dyDescent="0.25">
      <c r="A20" s="4">
        <f t="shared" si="1"/>
        <v>45270</v>
      </c>
      <c r="B20" s="5"/>
      <c r="C20" s="27"/>
      <c r="D20" s="27"/>
      <c r="E20" s="27"/>
      <c r="F20" s="5"/>
      <c r="G20" s="27"/>
      <c r="H20" s="27"/>
      <c r="I20" s="27"/>
      <c r="J20" s="27"/>
      <c r="K20" s="27"/>
      <c r="L20" s="27"/>
      <c r="M20" s="6">
        <f t="shared" si="2"/>
        <v>0</v>
      </c>
      <c r="N20" s="5"/>
      <c r="O20" s="27"/>
      <c r="P20" s="27"/>
      <c r="Q20" s="27">
        <v>0</v>
      </c>
      <c r="R20" s="5"/>
      <c r="S20" s="2"/>
      <c r="T20" s="22" t="str">
        <f t="shared" si="0"/>
        <v>...</v>
      </c>
      <c r="U20" s="53"/>
      <c r="V20" s="53"/>
      <c r="W20" s="53"/>
      <c r="Y20" s="39">
        <v>45286</v>
      </c>
      <c r="Z20" t="s">
        <v>61</v>
      </c>
    </row>
    <row r="21" spans="1:26" ht="17" thickBot="1" x14ac:dyDescent="0.25">
      <c r="A21" s="4">
        <f t="shared" si="1"/>
        <v>45271</v>
      </c>
      <c r="B21" s="5"/>
      <c r="C21" s="27"/>
      <c r="D21" s="27"/>
      <c r="E21" s="27"/>
      <c r="F21" s="5"/>
      <c r="G21" s="29"/>
      <c r="H21" s="29"/>
      <c r="I21" s="27"/>
      <c r="J21" s="27"/>
      <c r="K21" s="27"/>
      <c r="L21" s="27"/>
      <c r="M21" s="6">
        <f t="shared" si="2"/>
        <v>0</v>
      </c>
      <c r="N21" s="5"/>
      <c r="O21" s="27"/>
      <c r="P21" s="27"/>
      <c r="Q21" s="27">
        <v>0</v>
      </c>
      <c r="R21" s="5"/>
      <c r="S21" s="2"/>
      <c r="T21" s="22" t="str">
        <f t="shared" si="0"/>
        <v>...</v>
      </c>
      <c r="U21" s="53"/>
      <c r="V21" s="53"/>
      <c r="W21" s="53"/>
    </row>
    <row r="22" spans="1:26" ht="17" thickBot="1" x14ac:dyDescent="0.25">
      <c r="A22" s="4">
        <f t="shared" si="1"/>
        <v>45272</v>
      </c>
      <c r="B22" s="5"/>
      <c r="C22" s="27"/>
      <c r="D22" s="27"/>
      <c r="E22" s="27"/>
      <c r="F22" s="5"/>
      <c r="G22" s="27"/>
      <c r="H22" s="27"/>
      <c r="I22" s="27"/>
      <c r="J22" s="27"/>
      <c r="K22" s="27"/>
      <c r="L22" s="27"/>
      <c r="M22" s="6">
        <f t="shared" si="2"/>
        <v>0</v>
      </c>
      <c r="N22" s="5"/>
      <c r="O22" s="27"/>
      <c r="P22" s="27"/>
      <c r="Q22" s="27">
        <v>0</v>
      </c>
      <c r="R22" s="5"/>
      <c r="S22" s="2"/>
      <c r="T22" s="22" t="str">
        <f t="shared" si="0"/>
        <v>...</v>
      </c>
      <c r="U22" s="53"/>
      <c r="V22" s="53"/>
      <c r="W22" s="53"/>
    </row>
    <row r="23" spans="1:26" ht="17" thickBot="1" x14ac:dyDescent="0.25">
      <c r="A23" s="4">
        <f t="shared" si="1"/>
        <v>45273</v>
      </c>
      <c r="B23" s="5"/>
      <c r="C23" s="27"/>
      <c r="D23" s="27"/>
      <c r="E23" s="27"/>
      <c r="F23" s="5"/>
      <c r="G23" s="27"/>
      <c r="H23" s="27"/>
      <c r="I23" s="27"/>
      <c r="J23" s="27"/>
      <c r="K23" s="27"/>
      <c r="L23" s="27"/>
      <c r="M23" s="6">
        <f t="shared" si="2"/>
        <v>0</v>
      </c>
      <c r="N23" s="5"/>
      <c r="O23" s="27"/>
      <c r="P23" s="27"/>
      <c r="Q23" s="27">
        <v>0</v>
      </c>
      <c r="R23" s="5"/>
      <c r="S23" s="2"/>
      <c r="T23" s="22" t="str">
        <f t="shared" si="0"/>
        <v>...</v>
      </c>
      <c r="U23" s="53"/>
      <c r="V23" s="53"/>
      <c r="W23" s="53"/>
    </row>
    <row r="24" spans="1:26" ht="17" thickBot="1" x14ac:dyDescent="0.25">
      <c r="A24" s="4">
        <f t="shared" si="1"/>
        <v>45274</v>
      </c>
      <c r="B24" s="5"/>
      <c r="C24" s="27"/>
      <c r="D24" s="27"/>
      <c r="E24" s="27"/>
      <c r="F24" s="5"/>
      <c r="G24" s="29"/>
      <c r="H24" s="29"/>
      <c r="I24" s="27"/>
      <c r="J24" s="27"/>
      <c r="K24" s="27"/>
      <c r="L24" s="27"/>
      <c r="M24" s="6">
        <f t="shared" si="2"/>
        <v>0</v>
      </c>
      <c r="N24" s="5"/>
      <c r="O24" s="27"/>
      <c r="P24" s="27"/>
      <c r="Q24" s="27">
        <v>0</v>
      </c>
      <c r="R24" s="5"/>
      <c r="S24" s="2"/>
      <c r="T24" s="22" t="str">
        <f t="shared" si="0"/>
        <v>...</v>
      </c>
      <c r="U24" s="53"/>
      <c r="V24" s="53"/>
      <c r="W24" s="53"/>
    </row>
    <row r="25" spans="1:26" ht="17" thickBot="1" x14ac:dyDescent="0.25">
      <c r="A25" s="4">
        <f t="shared" si="1"/>
        <v>45275</v>
      </c>
      <c r="B25" s="5"/>
      <c r="C25" s="27"/>
      <c r="D25" s="27"/>
      <c r="E25" s="27"/>
      <c r="F25" s="5"/>
      <c r="G25" s="27"/>
      <c r="H25" s="27"/>
      <c r="I25" s="27"/>
      <c r="J25" s="27"/>
      <c r="K25" s="27"/>
      <c r="L25" s="27"/>
      <c r="M25" s="6">
        <f t="shared" si="2"/>
        <v>0</v>
      </c>
      <c r="N25" s="5"/>
      <c r="O25" s="27"/>
      <c r="P25" s="27"/>
      <c r="Q25" s="27">
        <v>0</v>
      </c>
      <c r="R25" s="5"/>
      <c r="S25" s="2"/>
      <c r="T25" s="22" t="str">
        <f t="shared" si="0"/>
        <v>...</v>
      </c>
      <c r="U25" s="53"/>
      <c r="V25" s="53"/>
      <c r="W25" s="53"/>
    </row>
    <row r="26" spans="1:26" ht="17" thickBot="1" x14ac:dyDescent="0.25">
      <c r="A26" s="4">
        <f t="shared" si="1"/>
        <v>45276</v>
      </c>
      <c r="B26" s="5"/>
      <c r="C26" s="27"/>
      <c r="D26" s="27"/>
      <c r="E26" s="27"/>
      <c r="F26" s="5"/>
      <c r="G26" s="29"/>
      <c r="H26" s="29"/>
      <c r="I26" s="29"/>
      <c r="J26" s="29"/>
      <c r="K26" s="27"/>
      <c r="L26" s="27"/>
      <c r="M26" s="6">
        <f t="shared" si="2"/>
        <v>0</v>
      </c>
      <c r="N26" s="5"/>
      <c r="O26" s="27" t="s">
        <v>23</v>
      </c>
      <c r="P26" s="27"/>
      <c r="Q26" s="29">
        <v>4.1666666666666664E-2</v>
      </c>
      <c r="R26" s="5"/>
      <c r="S26" s="2"/>
      <c r="T26" s="22">
        <f t="shared" si="0"/>
        <v>4.1666666666666664E-2</v>
      </c>
      <c r="U26" s="53"/>
      <c r="V26" s="53"/>
      <c r="W26" s="53"/>
    </row>
    <row r="27" spans="1:26" ht="17" thickBot="1" x14ac:dyDescent="0.25">
      <c r="A27" s="4">
        <f t="shared" si="1"/>
        <v>45277</v>
      </c>
      <c r="B27" s="5"/>
      <c r="C27" s="27"/>
      <c r="D27" s="27"/>
      <c r="E27" s="27"/>
      <c r="F27" s="5"/>
      <c r="G27" s="27"/>
      <c r="H27" s="27"/>
      <c r="I27" s="27"/>
      <c r="J27" s="27"/>
      <c r="K27" s="27"/>
      <c r="L27" s="27"/>
      <c r="M27" s="6">
        <f t="shared" si="2"/>
        <v>0</v>
      </c>
      <c r="N27" s="5"/>
      <c r="O27" s="27"/>
      <c r="P27" s="27"/>
      <c r="Q27" s="27">
        <v>0</v>
      </c>
      <c r="R27" s="5"/>
      <c r="S27" s="2"/>
      <c r="T27" s="22" t="str">
        <f t="shared" si="0"/>
        <v>...</v>
      </c>
      <c r="U27" s="53"/>
      <c r="V27" s="53"/>
      <c r="W27" s="53"/>
    </row>
    <row r="28" spans="1:26" ht="17" thickBot="1" x14ac:dyDescent="0.25">
      <c r="A28" s="4">
        <f t="shared" si="1"/>
        <v>45278</v>
      </c>
      <c r="B28" s="5"/>
      <c r="C28" s="27"/>
      <c r="D28" s="27"/>
      <c r="E28" s="27" t="s">
        <v>26</v>
      </c>
      <c r="F28" s="5"/>
      <c r="G28" s="29"/>
      <c r="H28" s="29"/>
      <c r="I28" s="27"/>
      <c r="J28" s="27"/>
      <c r="K28" s="29"/>
      <c r="L28" s="29"/>
      <c r="M28" s="6">
        <f t="shared" si="2"/>
        <v>0</v>
      </c>
      <c r="N28" s="5"/>
      <c r="O28" s="27"/>
      <c r="P28" s="27"/>
      <c r="Q28" s="27">
        <v>0</v>
      </c>
      <c r="R28" s="5"/>
      <c r="S28" s="2"/>
      <c r="T28" s="22" t="str">
        <f t="shared" si="0"/>
        <v>...</v>
      </c>
      <c r="U28" s="53"/>
      <c r="V28" s="53"/>
      <c r="W28" s="53"/>
    </row>
    <row r="29" spans="1:26" ht="17" thickBot="1" x14ac:dyDescent="0.25">
      <c r="A29" s="4">
        <f t="shared" si="1"/>
        <v>45279</v>
      </c>
      <c r="B29" s="5"/>
      <c r="C29" s="27"/>
      <c r="D29" s="27"/>
      <c r="E29" s="27" t="s">
        <v>26</v>
      </c>
      <c r="F29" s="5"/>
      <c r="G29" s="29"/>
      <c r="H29" s="29"/>
      <c r="I29" s="27"/>
      <c r="J29" s="27"/>
      <c r="K29" s="27"/>
      <c r="L29" s="27"/>
      <c r="M29" s="6">
        <f t="shared" si="2"/>
        <v>0</v>
      </c>
      <c r="N29" s="5"/>
      <c r="O29" s="27"/>
      <c r="P29" s="27"/>
      <c r="Q29" s="27">
        <v>0</v>
      </c>
      <c r="R29" s="5"/>
      <c r="S29" s="2"/>
      <c r="T29" s="22" t="str">
        <f t="shared" si="0"/>
        <v>...</v>
      </c>
      <c r="U29" s="53"/>
      <c r="V29" s="53"/>
      <c r="W29" s="53"/>
    </row>
    <row r="30" spans="1:26" ht="17" thickBot="1" x14ac:dyDescent="0.25">
      <c r="A30" s="4">
        <f t="shared" si="1"/>
        <v>45280</v>
      </c>
      <c r="B30" s="5"/>
      <c r="C30" s="27"/>
      <c r="D30" s="27"/>
      <c r="E30" s="27" t="s">
        <v>26</v>
      </c>
      <c r="F30" s="5"/>
      <c r="G30" s="27"/>
      <c r="H30" s="27"/>
      <c r="I30" s="27"/>
      <c r="J30" s="27"/>
      <c r="K30" s="27"/>
      <c r="L30" s="27"/>
      <c r="M30" s="6">
        <f t="shared" si="2"/>
        <v>0</v>
      </c>
      <c r="N30" s="5"/>
      <c r="O30" s="27"/>
      <c r="P30" s="27"/>
      <c r="Q30" s="27">
        <v>0</v>
      </c>
      <c r="R30" s="5"/>
      <c r="S30" s="2"/>
      <c r="T30" s="22" t="str">
        <f t="shared" si="0"/>
        <v>...</v>
      </c>
      <c r="U30" s="53"/>
      <c r="V30" s="53"/>
      <c r="W30" s="53"/>
    </row>
    <row r="31" spans="1:26" ht="17" thickBot="1" x14ac:dyDescent="0.25">
      <c r="A31" s="4">
        <f t="shared" si="1"/>
        <v>45281</v>
      </c>
      <c r="B31" s="5"/>
      <c r="C31" s="27"/>
      <c r="D31" s="27"/>
      <c r="E31" s="27"/>
      <c r="F31" s="5"/>
      <c r="G31" s="27"/>
      <c r="H31" s="27"/>
      <c r="I31" s="27"/>
      <c r="J31" s="27"/>
      <c r="K31" s="27"/>
      <c r="L31" s="27"/>
      <c r="M31" s="6">
        <f t="shared" si="2"/>
        <v>0</v>
      </c>
      <c r="N31" s="5"/>
      <c r="O31" s="27"/>
      <c r="P31" s="27"/>
      <c r="Q31" s="27">
        <v>0</v>
      </c>
      <c r="R31" s="5"/>
      <c r="S31" s="2"/>
      <c r="T31" s="22" t="str">
        <f t="shared" si="0"/>
        <v>...</v>
      </c>
      <c r="U31" s="53"/>
      <c r="V31" s="53"/>
      <c r="W31" s="53"/>
    </row>
    <row r="32" spans="1:26" ht="17" thickBot="1" x14ac:dyDescent="0.25">
      <c r="A32" s="4">
        <f t="shared" si="1"/>
        <v>45282</v>
      </c>
      <c r="B32" s="5"/>
      <c r="C32" s="27"/>
      <c r="D32" s="27"/>
      <c r="E32" s="27"/>
      <c r="F32" s="5"/>
      <c r="G32" s="27"/>
      <c r="H32" s="27"/>
      <c r="I32" s="27"/>
      <c r="J32" s="27"/>
      <c r="K32" s="27"/>
      <c r="L32" s="27"/>
      <c r="M32" s="6">
        <f t="shared" si="2"/>
        <v>0</v>
      </c>
      <c r="N32" s="5"/>
      <c r="O32" s="27"/>
      <c r="P32" s="27"/>
      <c r="Q32" s="27">
        <v>0</v>
      </c>
      <c r="R32" s="5"/>
      <c r="S32" s="2"/>
      <c r="T32" s="22" t="str">
        <f t="shared" si="0"/>
        <v>...</v>
      </c>
      <c r="U32" s="53"/>
      <c r="V32" s="53"/>
      <c r="W32" s="53"/>
    </row>
    <row r="33" spans="1:23" ht="17" thickBot="1" x14ac:dyDescent="0.25">
      <c r="A33" s="4">
        <f t="shared" si="1"/>
        <v>45283</v>
      </c>
      <c r="B33" s="5"/>
      <c r="C33" s="27"/>
      <c r="D33" s="27"/>
      <c r="E33" s="27"/>
      <c r="F33" s="5"/>
      <c r="G33" s="27"/>
      <c r="H33" s="27"/>
      <c r="I33" s="27"/>
      <c r="J33" s="27"/>
      <c r="K33" s="27"/>
      <c r="L33" s="27"/>
      <c r="M33" s="6">
        <f t="shared" si="2"/>
        <v>0</v>
      </c>
      <c r="N33" s="5"/>
      <c r="O33" s="27"/>
      <c r="P33" s="27"/>
      <c r="Q33" s="27">
        <v>0</v>
      </c>
      <c r="R33" s="5"/>
      <c r="S33" s="2"/>
      <c r="T33" s="22" t="str">
        <f t="shared" si="0"/>
        <v>...</v>
      </c>
      <c r="U33" s="53"/>
      <c r="V33" s="53"/>
      <c r="W33" s="53"/>
    </row>
    <row r="34" spans="1:23" ht="17" thickBot="1" x14ac:dyDescent="0.25">
      <c r="A34" s="4">
        <f t="shared" si="1"/>
        <v>45284</v>
      </c>
      <c r="B34" s="5"/>
      <c r="C34" s="27" t="s">
        <v>26</v>
      </c>
      <c r="D34" s="27"/>
      <c r="E34" s="27"/>
      <c r="F34" s="5"/>
      <c r="G34" s="27"/>
      <c r="H34" s="27"/>
      <c r="I34" s="27"/>
      <c r="J34" s="27"/>
      <c r="K34" s="27"/>
      <c r="L34" s="27"/>
      <c r="M34" s="6">
        <f t="shared" si="2"/>
        <v>0</v>
      </c>
      <c r="N34" s="5"/>
      <c r="O34" s="27"/>
      <c r="P34" s="27"/>
      <c r="Q34" s="27">
        <v>0</v>
      </c>
      <c r="R34" s="5"/>
      <c r="S34" s="2"/>
      <c r="T34" s="22" t="str">
        <f t="shared" si="0"/>
        <v>...</v>
      </c>
      <c r="U34" s="53"/>
      <c r="V34" s="53"/>
      <c r="W34" s="53"/>
    </row>
    <row r="35" spans="1:23" ht="17" thickBot="1" x14ac:dyDescent="0.25">
      <c r="A35" s="4">
        <f t="shared" si="1"/>
        <v>45285</v>
      </c>
      <c r="B35" s="5"/>
      <c r="C35" s="27"/>
      <c r="D35" s="27"/>
      <c r="E35" s="27" t="s">
        <v>26</v>
      </c>
      <c r="F35" s="5"/>
      <c r="G35" s="27"/>
      <c r="H35" s="27"/>
      <c r="I35" s="27"/>
      <c r="J35" s="27"/>
      <c r="K35" s="27"/>
      <c r="L35" s="27"/>
      <c r="M35" s="6">
        <f t="shared" si="2"/>
        <v>0</v>
      </c>
      <c r="N35" s="5"/>
      <c r="O35" s="27"/>
      <c r="P35" s="27"/>
      <c r="Q35" s="27">
        <v>0</v>
      </c>
      <c r="R35" s="5"/>
      <c r="S35" s="2"/>
      <c r="T35" s="22" t="str">
        <f t="shared" si="0"/>
        <v>...</v>
      </c>
      <c r="U35" s="53"/>
      <c r="V35" s="53"/>
      <c r="W35" s="53"/>
    </row>
    <row r="36" spans="1:23" ht="17" thickBot="1" x14ac:dyDescent="0.25">
      <c r="A36" s="4">
        <f t="shared" si="1"/>
        <v>45286</v>
      </c>
      <c r="B36" s="5"/>
      <c r="C36" s="27"/>
      <c r="D36" s="27"/>
      <c r="E36" s="27"/>
      <c r="F36" s="5"/>
      <c r="G36" s="27"/>
      <c r="H36" s="27"/>
      <c r="I36" s="27"/>
      <c r="J36" s="27"/>
      <c r="K36" s="27"/>
      <c r="L36" s="27"/>
      <c r="M36" s="6">
        <f t="shared" si="2"/>
        <v>0</v>
      </c>
      <c r="N36" s="5"/>
      <c r="O36" s="27"/>
      <c r="P36" s="27"/>
      <c r="Q36" s="27">
        <v>0</v>
      </c>
      <c r="R36" s="5"/>
      <c r="S36" s="2"/>
      <c r="T36" s="22" t="str">
        <f t="shared" si="0"/>
        <v>...</v>
      </c>
      <c r="U36" s="53"/>
      <c r="V36" s="53"/>
      <c r="W36" s="53"/>
    </row>
    <row r="37" spans="1:23" ht="17" thickBot="1" x14ac:dyDescent="0.25">
      <c r="A37" s="4">
        <f t="shared" si="1"/>
        <v>45287</v>
      </c>
      <c r="B37" s="5"/>
      <c r="C37" s="27"/>
      <c r="D37" s="27"/>
      <c r="E37" s="27" t="s">
        <v>26</v>
      </c>
      <c r="F37" s="5"/>
      <c r="G37" s="27"/>
      <c r="H37" s="27"/>
      <c r="I37" s="27"/>
      <c r="J37" s="27"/>
      <c r="K37" s="27"/>
      <c r="L37" s="27"/>
      <c r="M37" s="6">
        <f t="shared" si="2"/>
        <v>0</v>
      </c>
      <c r="N37" s="5"/>
      <c r="O37" s="27"/>
      <c r="P37" s="27"/>
      <c r="Q37" s="27">
        <v>0</v>
      </c>
      <c r="R37" s="5"/>
      <c r="S37" s="2"/>
      <c r="T37" s="22" t="str">
        <f t="shared" si="0"/>
        <v>...</v>
      </c>
      <c r="U37" s="53"/>
      <c r="V37" s="53"/>
      <c r="W37" s="53"/>
    </row>
    <row r="38" spans="1:23" ht="17" thickBot="1" x14ac:dyDescent="0.25">
      <c r="A38" s="4">
        <f t="shared" si="1"/>
        <v>45288</v>
      </c>
      <c r="B38" s="5"/>
      <c r="C38" s="27" t="s">
        <v>26</v>
      </c>
      <c r="D38" s="27" t="s">
        <v>26</v>
      </c>
      <c r="E38" s="27" t="s">
        <v>31</v>
      </c>
      <c r="F38" s="5"/>
      <c r="G38" s="27"/>
      <c r="H38" s="27"/>
      <c r="I38" s="27"/>
      <c r="J38" s="27"/>
      <c r="K38" s="27"/>
      <c r="L38" s="27"/>
      <c r="M38" s="6">
        <f t="shared" si="2"/>
        <v>0</v>
      </c>
      <c r="N38" s="5"/>
      <c r="O38" s="27"/>
      <c r="P38" s="27"/>
      <c r="Q38" s="27">
        <v>0</v>
      </c>
      <c r="R38" s="5"/>
      <c r="S38" s="2"/>
      <c r="T38" s="22" t="str">
        <f t="shared" si="0"/>
        <v>...</v>
      </c>
      <c r="U38" s="53"/>
      <c r="V38" s="53"/>
      <c r="W38" s="53"/>
    </row>
    <row r="39" spans="1:23" ht="17" thickBot="1" x14ac:dyDescent="0.25">
      <c r="A39" s="4">
        <f t="shared" si="1"/>
        <v>45289</v>
      </c>
      <c r="B39" s="5"/>
      <c r="C39" s="27"/>
      <c r="D39" s="27"/>
      <c r="E39" s="27" t="s">
        <v>26</v>
      </c>
      <c r="F39" s="5"/>
      <c r="G39" s="27"/>
      <c r="H39" s="27"/>
      <c r="I39" s="27"/>
      <c r="J39" s="27"/>
      <c r="K39" s="27"/>
      <c r="L39" s="27"/>
      <c r="M39" s="6">
        <f t="shared" si="2"/>
        <v>0</v>
      </c>
      <c r="N39" s="5"/>
      <c r="O39" s="27"/>
      <c r="P39" s="27"/>
      <c r="Q39" s="27">
        <v>0</v>
      </c>
      <c r="R39" s="5"/>
      <c r="S39" s="2"/>
      <c r="T39" s="22" t="str">
        <f t="shared" si="0"/>
        <v>...</v>
      </c>
      <c r="U39" s="53"/>
      <c r="V39" s="53"/>
      <c r="W39" s="53"/>
    </row>
    <row r="40" spans="1:23" ht="17" thickBot="1" x14ac:dyDescent="0.25">
      <c r="A40" s="4">
        <f t="shared" si="1"/>
        <v>45290</v>
      </c>
      <c r="B40" s="5"/>
      <c r="C40" s="27"/>
      <c r="D40" s="27"/>
      <c r="E40" s="27"/>
      <c r="F40" s="5"/>
      <c r="G40" s="27"/>
      <c r="H40" s="27"/>
      <c r="I40" s="27"/>
      <c r="J40" s="27"/>
      <c r="K40" s="27"/>
      <c r="L40" s="27"/>
      <c r="M40" s="6">
        <f t="shared" si="2"/>
        <v>0</v>
      </c>
      <c r="N40" s="5"/>
      <c r="O40" s="27"/>
      <c r="P40" s="27"/>
      <c r="Q40" s="27">
        <v>0</v>
      </c>
      <c r="R40" s="5"/>
      <c r="S40" s="2"/>
      <c r="T40" s="22" t="str">
        <f t="shared" si="0"/>
        <v>...</v>
      </c>
      <c r="U40" s="53"/>
      <c r="V40" s="53"/>
      <c r="W40" s="53"/>
    </row>
    <row r="41" spans="1:23" ht="17" thickBot="1" x14ac:dyDescent="0.25">
      <c r="A41" s="4">
        <f t="shared" si="1"/>
        <v>45291</v>
      </c>
      <c r="B41" s="16"/>
      <c r="C41" s="28"/>
      <c r="D41" s="28"/>
      <c r="E41" s="28"/>
      <c r="F41" s="16"/>
      <c r="G41" s="28"/>
      <c r="H41" s="28"/>
      <c r="I41" s="28"/>
      <c r="J41" s="28"/>
      <c r="K41" s="28"/>
      <c r="L41" s="28"/>
      <c r="M41" s="6">
        <f t="shared" si="2"/>
        <v>0</v>
      </c>
      <c r="N41" s="16"/>
      <c r="O41" s="28"/>
      <c r="P41" s="28"/>
      <c r="Q41" s="28">
        <v>0</v>
      </c>
      <c r="R41" s="16"/>
      <c r="S41" s="15"/>
      <c r="T41" s="22" t="str">
        <f t="shared" si="0"/>
        <v>...</v>
      </c>
      <c r="U41" s="53"/>
      <c r="V41" s="53"/>
      <c r="W41" s="53"/>
    </row>
    <row r="42" spans="1:23" ht="17" thickBot="1" x14ac:dyDescent="0.25">
      <c r="A42" s="17" t="s">
        <v>25</v>
      </c>
      <c r="B42" s="16"/>
      <c r="C42" s="18">
        <f>COUNTA(C11:C41)</f>
        <v>4</v>
      </c>
      <c r="D42" s="18">
        <f>COUNTA(D11:D41)</f>
        <v>1</v>
      </c>
      <c r="E42" s="18">
        <f>COUNTA(E11:E41)</f>
        <v>7</v>
      </c>
      <c r="F42" s="16"/>
      <c r="G42" s="41" t="s">
        <v>33</v>
      </c>
      <c r="H42" s="42"/>
      <c r="I42" s="43"/>
      <c r="J42" s="18"/>
      <c r="K42" s="18"/>
      <c r="L42" s="18"/>
      <c r="M42" s="19">
        <f>SUM(M11:M41)</f>
        <v>3.447916666666667</v>
      </c>
      <c r="N42" s="16"/>
      <c r="O42" s="18">
        <f t="shared" ref="O42:P42" si="3">COUNTA(O11:O41)</f>
        <v>3</v>
      </c>
      <c r="P42" s="18">
        <f t="shared" si="3"/>
        <v>1</v>
      </c>
      <c r="Q42" s="19">
        <f>SUM(Q11:Q41)+Q11*Q12</f>
        <v>0.31250000000000006</v>
      </c>
      <c r="R42" s="16"/>
      <c r="S42" s="18"/>
      <c r="T42" s="20">
        <f t="shared" ref="T42" si="4">SUMPRODUCT(M42)+SUMPRODUCT(Q42)</f>
        <v>3.760416666666667</v>
      </c>
      <c r="U42" s="54"/>
      <c r="V42" s="54"/>
      <c r="W42" s="54"/>
    </row>
    <row r="43" spans="1:23" x14ac:dyDescent="0.2">
      <c r="A43" s="32"/>
      <c r="B43" s="33"/>
      <c r="C43" s="32"/>
      <c r="D43" s="32"/>
      <c r="E43" s="32"/>
      <c r="F43" s="33"/>
      <c r="G43" s="32" t="s">
        <v>34</v>
      </c>
      <c r="H43" s="35"/>
      <c r="I43" s="35"/>
      <c r="J43" s="32"/>
      <c r="K43" s="32"/>
      <c r="L43" s="32"/>
      <c r="M43" s="34"/>
      <c r="N43" s="33"/>
      <c r="O43" s="32"/>
      <c r="P43" s="32"/>
      <c r="Q43" s="34"/>
      <c r="R43" s="33"/>
      <c r="S43" s="32"/>
      <c r="T43" s="34">
        <v>0.16666666666666666</v>
      </c>
      <c r="U43" s="34"/>
      <c r="V43" s="34"/>
      <c r="W43" s="34"/>
    </row>
    <row r="44" spans="1:23" x14ac:dyDescent="0.2">
      <c r="A44" s="32"/>
      <c r="B44" s="33"/>
      <c r="C44" s="32"/>
      <c r="D44" s="32"/>
      <c r="E44" s="32"/>
      <c r="F44" s="33"/>
      <c r="G44" s="32" t="s">
        <v>32</v>
      </c>
      <c r="H44" s="32"/>
      <c r="I44" s="32"/>
      <c r="J44" s="32"/>
      <c r="K44" s="32"/>
      <c r="L44" s="32"/>
      <c r="M44" s="34"/>
      <c r="N44" s="33"/>
      <c r="O44" s="32"/>
      <c r="P44" s="32"/>
      <c r="Q44" s="34"/>
      <c r="R44" s="33"/>
      <c r="S44" s="32"/>
      <c r="T44" s="34">
        <v>0.16666666666666666</v>
      </c>
      <c r="U44" s="34"/>
      <c r="V44" s="34"/>
      <c r="W44" s="34"/>
    </row>
    <row r="45" spans="1:23" x14ac:dyDescent="0.2">
      <c r="A45" s="8" t="s">
        <v>20</v>
      </c>
    </row>
    <row r="47" spans="1:23" x14ac:dyDescent="0.2">
      <c r="A47" t="s">
        <v>21</v>
      </c>
      <c r="B47" s="1"/>
      <c r="C47" s="30" t="s">
        <v>24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5"/>
      <c r="V47" s="55"/>
      <c r="W47" s="55"/>
    </row>
    <row r="48" spans="1:23" x14ac:dyDescent="0.2">
      <c r="B48" s="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55"/>
      <c r="V48" s="55"/>
      <c r="W48" s="55"/>
    </row>
    <row r="49" spans="2:23" x14ac:dyDescent="0.2">
      <c r="B49" s="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55"/>
      <c r="V49" s="55"/>
      <c r="W49" s="55"/>
    </row>
    <row r="50" spans="2:23" x14ac:dyDescent="0.2">
      <c r="B50" s="9"/>
      <c r="C50" s="31"/>
      <c r="D50" s="31"/>
      <c r="E50" s="31"/>
      <c r="F50" s="31"/>
      <c r="G50" s="31"/>
      <c r="H50" s="31" t="s">
        <v>27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55"/>
      <c r="V50" s="55"/>
      <c r="W50" s="55"/>
    </row>
    <row r="51" spans="2:23" x14ac:dyDescent="0.2">
      <c r="B51" s="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55"/>
      <c r="V51" s="55"/>
      <c r="W51" s="55"/>
    </row>
    <row r="52" spans="2:23" x14ac:dyDescent="0.2">
      <c r="B52" s="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55"/>
      <c r="V52" s="55"/>
      <c r="W52" s="55"/>
    </row>
    <row r="53" spans="2:23" x14ac:dyDescent="0.2">
      <c r="B53" s="9"/>
      <c r="C53" s="31" t="s">
        <v>28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55"/>
      <c r="V53" s="55"/>
      <c r="W53" s="55"/>
    </row>
    <row r="54" spans="2:23" x14ac:dyDescent="0.2">
      <c r="B54" s="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55"/>
      <c r="V54" s="55"/>
      <c r="W54" s="55"/>
    </row>
    <row r="55" spans="2:23" x14ac:dyDescent="0.2">
      <c r="B55" s="9"/>
      <c r="C55" s="31"/>
      <c r="D55" s="31"/>
      <c r="E55" s="31"/>
      <c r="F55" s="31"/>
      <c r="G55" s="31" t="s">
        <v>29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55"/>
      <c r="V55" s="55"/>
      <c r="W55" s="55"/>
    </row>
    <row r="56" spans="2:23" x14ac:dyDescent="0.2">
      <c r="B56" s="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55"/>
      <c r="V56" s="55"/>
      <c r="W56" s="55"/>
    </row>
    <row r="57" spans="2:23" x14ac:dyDescent="0.2">
      <c r="B57" s="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55"/>
      <c r="V57" s="55"/>
      <c r="W57" s="55"/>
    </row>
  </sheetData>
  <mergeCells count="9">
    <mergeCell ref="G42:I42"/>
    <mergeCell ref="K9:L9"/>
    <mergeCell ref="O9:Q9"/>
    <mergeCell ref="A2:S2"/>
    <mergeCell ref="C4:G4"/>
    <mergeCell ref="A9:A10"/>
    <mergeCell ref="C9:E9"/>
    <mergeCell ref="G9:H9"/>
    <mergeCell ref="I9:J9"/>
  </mergeCells>
  <conditionalFormatting sqref="A11:A41">
    <cfRule type="expression" dxfId="2" priority="1">
      <formula>VLOOKUP(A11,$Y$9:$Y$20,1,0)</formula>
    </cfRule>
    <cfRule type="expression" dxfId="1" priority="2" stopIfTrue="1">
      <formula>AND(WEEKDAY(A11,2)&gt;5,ISNUMBER(A11))</formula>
    </cfRule>
  </conditionalFormatting>
  <pageMargins left="0.7" right="0.7" top="0.78740157499999996" bottom="0.78740157499999996" header="0.3" footer="0.3"/>
  <pageSetup paperSize="9" scale="7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CDD3-BA1B-D340-936B-A8D9FEAAAA15}">
  <dimension ref="A2:T57"/>
  <sheetViews>
    <sheetView topLeftCell="A3" workbookViewId="0">
      <selection activeCell="X18" sqref="X18"/>
    </sheetView>
  </sheetViews>
  <sheetFormatPr baseColWidth="10" defaultColWidth="10.83203125" defaultRowHeight="16" x14ac:dyDescent="0.2"/>
  <cols>
    <col min="1" max="1" width="11.83203125" bestFit="1" customWidth="1"/>
    <col min="2" max="2" width="0.5" customWidth="1"/>
    <col min="3" max="5" width="3.83203125" customWidth="1"/>
    <col min="6" max="6" width="0.5" customWidth="1"/>
    <col min="7" max="13" width="8.33203125" customWidth="1"/>
    <col min="14" max="14" width="0.5" customWidth="1"/>
    <col min="15" max="16" width="3.83203125" customWidth="1"/>
    <col min="17" max="17" width="8" customWidth="1"/>
    <col min="18" max="18" width="0.5" customWidth="1"/>
    <col min="19" max="19" width="0" hidden="1" customWidth="1"/>
  </cols>
  <sheetData>
    <row r="2" spans="1:20" ht="29" x14ac:dyDescent="0.3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4" spans="1:20" ht="21" x14ac:dyDescent="0.25">
      <c r="B4" s="3"/>
      <c r="C4" s="47" t="s">
        <v>14</v>
      </c>
      <c r="D4" s="47"/>
      <c r="E4" s="47"/>
      <c r="F4" s="47"/>
      <c r="G4" s="47"/>
      <c r="H4" s="24" t="s">
        <v>30</v>
      </c>
      <c r="I4" s="25"/>
      <c r="J4" s="25"/>
      <c r="K4" s="3"/>
      <c r="L4" s="21" t="s">
        <v>15</v>
      </c>
      <c r="M4" s="26">
        <v>2024</v>
      </c>
      <c r="N4" s="3"/>
    </row>
    <row r="5" spans="1:20" ht="21" x14ac:dyDescent="0.25">
      <c r="B5" s="3"/>
      <c r="F5" s="3"/>
      <c r="G5" s="3"/>
      <c r="H5" s="3"/>
      <c r="I5" s="3"/>
      <c r="J5" s="3"/>
      <c r="K5" s="3"/>
      <c r="L5" s="21" t="s">
        <v>16</v>
      </c>
      <c r="M5" s="26">
        <v>4</v>
      </c>
      <c r="N5" s="3"/>
    </row>
    <row r="8" spans="1:20" ht="17" thickBot="1" x14ac:dyDescent="0.25"/>
    <row r="9" spans="1:20" ht="17" thickBot="1" x14ac:dyDescent="0.25">
      <c r="A9" s="48" t="s">
        <v>0</v>
      </c>
      <c r="B9" s="5"/>
      <c r="C9" s="50" t="s">
        <v>8</v>
      </c>
      <c r="D9" s="50"/>
      <c r="E9" s="50"/>
      <c r="F9" s="5"/>
      <c r="G9" s="44" t="s">
        <v>1</v>
      </c>
      <c r="H9" s="44"/>
      <c r="I9" s="44" t="s">
        <v>2</v>
      </c>
      <c r="J9" s="44"/>
      <c r="K9" s="44" t="s">
        <v>3</v>
      </c>
      <c r="L9" s="44"/>
      <c r="M9" s="10" t="s">
        <v>22</v>
      </c>
      <c r="N9" s="5"/>
      <c r="O9" s="45" t="s">
        <v>18</v>
      </c>
      <c r="P9" s="45"/>
      <c r="Q9" s="45"/>
      <c r="R9" s="5"/>
      <c r="S9" s="7" t="s">
        <v>19</v>
      </c>
      <c r="T9" s="7" t="s">
        <v>19</v>
      </c>
    </row>
    <row r="10" spans="1:20" ht="17" thickBot="1" x14ac:dyDescent="0.25">
      <c r="A10" s="49"/>
      <c r="B10" s="5"/>
      <c r="C10" s="7" t="s">
        <v>11</v>
      </c>
      <c r="D10" s="7" t="s">
        <v>35</v>
      </c>
      <c r="E10" s="7" t="s">
        <v>12</v>
      </c>
      <c r="F10" s="5"/>
      <c r="G10" s="13" t="s">
        <v>5</v>
      </c>
      <c r="H10" s="13" t="s">
        <v>6</v>
      </c>
      <c r="I10" s="13" t="s">
        <v>5</v>
      </c>
      <c r="J10" s="13" t="s">
        <v>6</v>
      </c>
      <c r="K10" s="13" t="s">
        <v>5</v>
      </c>
      <c r="L10" s="13" t="s">
        <v>6</v>
      </c>
      <c r="M10" s="14" t="s">
        <v>4</v>
      </c>
      <c r="N10" s="5"/>
      <c r="O10" s="11" t="s">
        <v>9</v>
      </c>
      <c r="P10" s="11" t="s">
        <v>10</v>
      </c>
      <c r="Q10" s="12" t="s">
        <v>7</v>
      </c>
      <c r="R10" s="5"/>
      <c r="S10" s="7" t="s">
        <v>17</v>
      </c>
      <c r="T10" s="7" t="s">
        <v>17</v>
      </c>
    </row>
    <row r="11" spans="1:20" ht="17" thickBot="1" x14ac:dyDescent="0.25">
      <c r="A11" s="23">
        <f>DATE(M4,M5,1)</f>
        <v>45383</v>
      </c>
      <c r="B11" s="5"/>
      <c r="C11" s="27" t="s">
        <v>26</v>
      </c>
      <c r="D11" s="27"/>
      <c r="E11" s="27"/>
      <c r="F11" s="5"/>
      <c r="G11" s="29">
        <v>0.34375</v>
      </c>
      <c r="H11" s="29">
        <v>0.47916666666666669</v>
      </c>
      <c r="I11" s="29">
        <v>0.625</v>
      </c>
      <c r="J11" s="29">
        <v>0.8125</v>
      </c>
      <c r="K11" s="29">
        <v>0.91666666666666663</v>
      </c>
      <c r="L11" s="29">
        <v>0.98958333333333337</v>
      </c>
      <c r="M11" s="6">
        <f>SUMPRODUCT(H11-G11)+SUMPRODUCT(J11-I11)+SUMPRODUCT(L11-K11)</f>
        <v>0.39583333333333343</v>
      </c>
      <c r="N11" s="5"/>
      <c r="O11" s="27" t="s">
        <v>26</v>
      </c>
      <c r="P11" s="27"/>
      <c r="Q11" s="29">
        <v>6.25E-2</v>
      </c>
      <c r="R11" s="5"/>
      <c r="S11" s="6">
        <f>M11+Q11</f>
        <v>0.45833333333333343</v>
      </c>
      <c r="T11" s="22">
        <f>IF(G11&gt;0,SUMPRODUCT(M11)+SUMPRODUCT(Q11),".")</f>
        <v>0.45833333333333343</v>
      </c>
    </row>
    <row r="12" spans="1:20" ht="17" thickBot="1" x14ac:dyDescent="0.25">
      <c r="A12" s="4">
        <f>IFERROR(IF(MONTH(A11+1)=MONTH(A$11),A11+1,""),"")</f>
        <v>45384</v>
      </c>
      <c r="B12" s="5"/>
      <c r="C12" s="27" t="s">
        <v>26</v>
      </c>
      <c r="D12" s="27"/>
      <c r="E12" s="27"/>
      <c r="F12" s="5"/>
      <c r="G12" s="29">
        <v>0.34375</v>
      </c>
      <c r="H12" s="29">
        <v>0.57291666666666663</v>
      </c>
      <c r="I12" s="29">
        <v>0.625</v>
      </c>
      <c r="J12" s="29">
        <v>0.8125</v>
      </c>
      <c r="K12" s="29">
        <v>0.91666666666666663</v>
      </c>
      <c r="L12" s="29">
        <v>0.98958333333333337</v>
      </c>
      <c r="M12" s="6">
        <f>SUMPRODUCT(H12-G12)+SUMPRODUCT(J12-I12)+SUMPRODUCT(L12-K12)</f>
        <v>0.48958333333333337</v>
      </c>
      <c r="N12" s="5"/>
      <c r="O12" s="27"/>
      <c r="P12" s="27"/>
      <c r="Q12" s="27">
        <v>0</v>
      </c>
      <c r="R12" s="5"/>
      <c r="S12" s="6">
        <f>M12+Q12</f>
        <v>0.48958333333333337</v>
      </c>
      <c r="T12" s="22">
        <f>IF(G12&gt;0,SUMPRODUCT(M12)+SUMPRODUCT(Q12),".")</f>
        <v>0.48958333333333337</v>
      </c>
    </row>
    <row r="13" spans="1:20" ht="17" thickBot="1" x14ac:dyDescent="0.25">
      <c r="A13" s="4">
        <f t="shared" ref="A13:A41" si="0">IFERROR(IF(MONTH(A12+1)=MONTH(A$11),A12+1,""),"")</f>
        <v>45385</v>
      </c>
      <c r="B13" s="5"/>
      <c r="C13" s="27"/>
      <c r="D13" s="27"/>
      <c r="E13" s="27"/>
      <c r="F13" s="5"/>
      <c r="G13" s="29">
        <v>0.53125</v>
      </c>
      <c r="H13" s="29">
        <v>0.64583333333333337</v>
      </c>
      <c r="I13" s="27"/>
      <c r="J13" s="27"/>
      <c r="K13" s="27"/>
      <c r="L13" s="27"/>
      <c r="M13" s="6">
        <f>SUMPRODUCT(H13-G13)+SUMPRODUCT(J13-I13)+SUMPRODUCT(L13-K13)</f>
        <v>0.11458333333333337</v>
      </c>
      <c r="N13" s="5"/>
      <c r="O13" s="27"/>
      <c r="P13" s="27" t="s">
        <v>23</v>
      </c>
      <c r="Q13" s="29">
        <v>6.25E-2</v>
      </c>
      <c r="R13" s="5"/>
      <c r="S13" s="6">
        <f>M13+Q13</f>
        <v>0.17708333333333337</v>
      </c>
      <c r="T13" s="22">
        <f t="shared" ref="T13:T41" si="1">IF(G13&gt;0,SUMPRODUCT(M13)+SUMPRODUCT(Q13),".")</f>
        <v>0.17708333333333337</v>
      </c>
    </row>
    <row r="14" spans="1:20" ht="17" thickBot="1" x14ac:dyDescent="0.25">
      <c r="A14" s="4">
        <f t="shared" si="0"/>
        <v>45386</v>
      </c>
      <c r="B14" s="5"/>
      <c r="C14" s="27"/>
      <c r="D14" s="27"/>
      <c r="E14" s="27"/>
      <c r="F14" s="5"/>
      <c r="G14" s="29"/>
      <c r="H14" s="27"/>
      <c r="I14" s="27"/>
      <c r="J14" s="27"/>
      <c r="K14" s="27"/>
      <c r="L14" s="27"/>
      <c r="M14" s="6">
        <f t="shared" ref="M14:M41" si="2">SUMPRODUCT(H14-G14)+SUMPRODUCT(J14-I14)+SUMPRODUCT(L14-K14)</f>
        <v>0</v>
      </c>
      <c r="N14" s="5"/>
      <c r="O14" s="27"/>
      <c r="P14" s="27"/>
      <c r="Q14" s="27">
        <v>0</v>
      </c>
      <c r="R14" s="5"/>
      <c r="S14" s="2"/>
      <c r="T14" s="22" t="str">
        <f t="shared" si="1"/>
        <v>.</v>
      </c>
    </row>
    <row r="15" spans="1:20" ht="17" thickBot="1" x14ac:dyDescent="0.25">
      <c r="A15" s="4">
        <f t="shared" si="0"/>
        <v>45387</v>
      </c>
      <c r="B15" s="5"/>
      <c r="C15" s="27"/>
      <c r="D15" s="27"/>
      <c r="E15" s="27"/>
      <c r="F15" s="5"/>
      <c r="G15" s="27"/>
      <c r="H15" s="27"/>
      <c r="I15" s="27"/>
      <c r="J15" s="27"/>
      <c r="K15" s="27"/>
      <c r="L15" s="27"/>
      <c r="M15" s="6">
        <f t="shared" si="2"/>
        <v>0</v>
      </c>
      <c r="N15" s="5"/>
      <c r="O15" s="27" t="s">
        <v>26</v>
      </c>
      <c r="P15" s="27"/>
      <c r="Q15" s="29">
        <v>5.2083333333333336E-2</v>
      </c>
      <c r="R15" s="5"/>
      <c r="S15" s="2"/>
      <c r="T15" s="22" t="str">
        <f t="shared" si="1"/>
        <v>.</v>
      </c>
    </row>
    <row r="16" spans="1:20" ht="17" thickBot="1" x14ac:dyDescent="0.25">
      <c r="A16" s="4">
        <f t="shared" si="0"/>
        <v>45388</v>
      </c>
      <c r="B16" s="5"/>
      <c r="C16" s="27"/>
      <c r="D16" s="27"/>
      <c r="E16" s="27"/>
      <c r="F16" s="5"/>
      <c r="G16" s="29">
        <v>0.41666666666666669</v>
      </c>
      <c r="H16" s="29">
        <v>0.61458333333333337</v>
      </c>
      <c r="I16" s="29">
        <v>0.54166666666666663</v>
      </c>
      <c r="J16" s="29">
        <v>0.625</v>
      </c>
      <c r="K16" s="27"/>
      <c r="L16" s="27"/>
      <c r="M16" s="6">
        <f t="shared" si="2"/>
        <v>0.28125000000000006</v>
      </c>
      <c r="N16" s="5"/>
      <c r="O16" s="27"/>
      <c r="P16" s="27"/>
      <c r="Q16" s="29">
        <v>9.375E-2</v>
      </c>
      <c r="R16" s="5"/>
      <c r="S16" s="2"/>
      <c r="T16" s="22">
        <f t="shared" si="1"/>
        <v>0.37500000000000006</v>
      </c>
    </row>
    <row r="17" spans="1:20" ht="17" thickBot="1" x14ac:dyDescent="0.25">
      <c r="A17" s="4">
        <f t="shared" si="0"/>
        <v>45389</v>
      </c>
      <c r="B17" s="5"/>
      <c r="C17" s="27"/>
      <c r="D17" s="27"/>
      <c r="E17" s="27"/>
      <c r="F17" s="5"/>
      <c r="G17" s="27"/>
      <c r="H17" s="27"/>
      <c r="I17" s="27"/>
      <c r="J17" s="27"/>
      <c r="K17" s="27"/>
      <c r="L17" s="27"/>
      <c r="M17" s="6">
        <f t="shared" si="2"/>
        <v>0</v>
      </c>
      <c r="N17" s="5"/>
      <c r="O17" s="27"/>
      <c r="P17" s="27"/>
      <c r="Q17" s="27">
        <v>0</v>
      </c>
      <c r="R17" s="5"/>
      <c r="S17" s="2"/>
      <c r="T17" s="22" t="str">
        <f t="shared" si="1"/>
        <v>.</v>
      </c>
    </row>
    <row r="18" spans="1:20" ht="17" thickBot="1" x14ac:dyDescent="0.25">
      <c r="A18" s="4">
        <f t="shared" si="0"/>
        <v>45390</v>
      </c>
      <c r="B18" s="5"/>
      <c r="C18" s="27"/>
      <c r="D18" s="27"/>
      <c r="E18" s="27"/>
      <c r="F18" s="5"/>
      <c r="G18" s="27"/>
      <c r="H18" s="27"/>
      <c r="I18" s="27"/>
      <c r="J18" s="27"/>
      <c r="K18" s="27"/>
      <c r="L18" s="27"/>
      <c r="M18" s="6">
        <f t="shared" si="2"/>
        <v>0</v>
      </c>
      <c r="N18" s="5"/>
      <c r="O18" s="27"/>
      <c r="P18" s="27"/>
      <c r="Q18" s="27">
        <v>0</v>
      </c>
      <c r="R18" s="5"/>
      <c r="S18" s="2"/>
      <c r="T18" s="22" t="str">
        <f t="shared" si="1"/>
        <v>.</v>
      </c>
    </row>
    <row r="19" spans="1:20" ht="17" thickBot="1" x14ac:dyDescent="0.25">
      <c r="A19" s="4">
        <f t="shared" si="0"/>
        <v>45391</v>
      </c>
      <c r="B19" s="5"/>
      <c r="C19" s="27"/>
      <c r="D19" s="27"/>
      <c r="E19" s="27"/>
      <c r="F19" s="5"/>
      <c r="G19" s="27"/>
      <c r="H19" s="27"/>
      <c r="I19" s="27"/>
      <c r="J19" s="27"/>
      <c r="K19" s="27"/>
      <c r="L19" s="27"/>
      <c r="M19" s="6">
        <f t="shared" si="2"/>
        <v>0</v>
      </c>
      <c r="N19" s="5"/>
      <c r="O19" s="27"/>
      <c r="P19" s="27"/>
      <c r="Q19" s="27">
        <v>0</v>
      </c>
      <c r="R19" s="5"/>
      <c r="S19" s="2"/>
      <c r="T19" s="22" t="str">
        <f t="shared" si="1"/>
        <v>.</v>
      </c>
    </row>
    <row r="20" spans="1:20" ht="17" thickBot="1" x14ac:dyDescent="0.25">
      <c r="A20" s="4">
        <f t="shared" si="0"/>
        <v>45392</v>
      </c>
      <c r="B20" s="5"/>
      <c r="C20" s="27"/>
      <c r="D20" s="27"/>
      <c r="E20" s="27"/>
      <c r="F20" s="5"/>
      <c r="G20" s="27"/>
      <c r="H20" s="27"/>
      <c r="I20" s="27"/>
      <c r="J20" s="27"/>
      <c r="K20" s="27"/>
      <c r="L20" s="27"/>
      <c r="M20" s="6">
        <f t="shared" si="2"/>
        <v>0</v>
      </c>
      <c r="N20" s="5"/>
      <c r="O20" s="27"/>
      <c r="P20" s="27"/>
      <c r="Q20" s="27">
        <v>0</v>
      </c>
      <c r="R20" s="5"/>
      <c r="S20" s="2"/>
      <c r="T20" s="22" t="str">
        <f t="shared" si="1"/>
        <v>.</v>
      </c>
    </row>
    <row r="21" spans="1:20" ht="17" thickBot="1" x14ac:dyDescent="0.25">
      <c r="A21" s="4">
        <f t="shared" si="0"/>
        <v>45393</v>
      </c>
      <c r="B21" s="5"/>
      <c r="C21" s="27"/>
      <c r="D21" s="27"/>
      <c r="E21" s="27"/>
      <c r="F21" s="5"/>
      <c r="G21" s="29">
        <v>0.5</v>
      </c>
      <c r="H21" s="29">
        <v>0.61458333333333337</v>
      </c>
      <c r="I21" s="27"/>
      <c r="J21" s="27"/>
      <c r="K21" s="27"/>
      <c r="L21" s="27"/>
      <c r="M21" s="6">
        <f t="shared" si="2"/>
        <v>0.11458333333333337</v>
      </c>
      <c r="N21" s="5"/>
      <c r="O21" s="27"/>
      <c r="P21" s="27"/>
      <c r="Q21" s="27">
        <v>0</v>
      </c>
      <c r="R21" s="5"/>
      <c r="S21" s="2"/>
      <c r="T21" s="22">
        <f t="shared" si="1"/>
        <v>0.11458333333333337</v>
      </c>
    </row>
    <row r="22" spans="1:20" ht="17" thickBot="1" x14ac:dyDescent="0.25">
      <c r="A22" s="4">
        <f t="shared" si="0"/>
        <v>45394</v>
      </c>
      <c r="B22" s="5"/>
      <c r="C22" s="27"/>
      <c r="D22" s="27"/>
      <c r="E22" s="27"/>
      <c r="F22" s="5"/>
      <c r="G22" s="27"/>
      <c r="H22" s="27"/>
      <c r="I22" s="27"/>
      <c r="J22" s="27"/>
      <c r="K22" s="27"/>
      <c r="L22" s="27"/>
      <c r="M22" s="6">
        <f t="shared" si="2"/>
        <v>0</v>
      </c>
      <c r="N22" s="5"/>
      <c r="O22" s="27"/>
      <c r="P22" s="27"/>
      <c r="Q22" s="27">
        <v>0</v>
      </c>
      <c r="R22" s="5"/>
      <c r="S22" s="2"/>
      <c r="T22" s="22" t="str">
        <f t="shared" si="1"/>
        <v>.</v>
      </c>
    </row>
    <row r="23" spans="1:20" ht="17" thickBot="1" x14ac:dyDescent="0.25">
      <c r="A23" s="4">
        <f t="shared" si="0"/>
        <v>45395</v>
      </c>
      <c r="B23" s="5"/>
      <c r="C23" s="27"/>
      <c r="D23" s="27"/>
      <c r="E23" s="27"/>
      <c r="F23" s="5"/>
      <c r="G23" s="27"/>
      <c r="H23" s="27"/>
      <c r="I23" s="27"/>
      <c r="J23" s="27"/>
      <c r="K23" s="27"/>
      <c r="L23" s="27"/>
      <c r="M23" s="6">
        <f t="shared" si="2"/>
        <v>0</v>
      </c>
      <c r="N23" s="5"/>
      <c r="O23" s="27"/>
      <c r="P23" s="27"/>
      <c r="Q23" s="27">
        <v>0</v>
      </c>
      <c r="R23" s="5"/>
      <c r="S23" s="2"/>
      <c r="T23" s="22" t="str">
        <f t="shared" si="1"/>
        <v>.</v>
      </c>
    </row>
    <row r="24" spans="1:20" ht="17" thickBot="1" x14ac:dyDescent="0.25">
      <c r="A24" s="4">
        <f t="shared" si="0"/>
        <v>45396</v>
      </c>
      <c r="B24" s="5"/>
      <c r="C24" s="27"/>
      <c r="D24" s="27"/>
      <c r="E24" s="27"/>
      <c r="F24" s="5"/>
      <c r="G24" s="29">
        <v>0.41666666666666669</v>
      </c>
      <c r="H24" s="29">
        <v>0.64583333333333337</v>
      </c>
      <c r="I24" s="27"/>
      <c r="J24" s="27"/>
      <c r="K24" s="27"/>
      <c r="L24" s="27"/>
      <c r="M24" s="6">
        <f t="shared" si="2"/>
        <v>0.22916666666666669</v>
      </c>
      <c r="N24" s="5"/>
      <c r="O24" s="27"/>
      <c r="P24" s="27"/>
      <c r="Q24" s="27">
        <v>0</v>
      </c>
      <c r="R24" s="5"/>
      <c r="S24" s="2"/>
      <c r="T24" s="22">
        <f t="shared" si="1"/>
        <v>0.22916666666666669</v>
      </c>
    </row>
    <row r="25" spans="1:20" ht="17" thickBot="1" x14ac:dyDescent="0.25">
      <c r="A25" s="4">
        <f t="shared" si="0"/>
        <v>45397</v>
      </c>
      <c r="B25" s="5"/>
      <c r="C25" s="27"/>
      <c r="D25" s="27"/>
      <c r="E25" s="27"/>
      <c r="F25" s="5"/>
      <c r="G25" s="27"/>
      <c r="H25" s="27"/>
      <c r="I25" s="27"/>
      <c r="J25" s="27"/>
      <c r="K25" s="27"/>
      <c r="L25" s="27"/>
      <c r="M25" s="6">
        <f t="shared" si="2"/>
        <v>0</v>
      </c>
      <c r="N25" s="5"/>
      <c r="O25" s="27"/>
      <c r="P25" s="27"/>
      <c r="Q25" s="27">
        <v>0</v>
      </c>
      <c r="R25" s="5"/>
      <c r="S25" s="2"/>
      <c r="T25" s="22" t="str">
        <f t="shared" si="1"/>
        <v>.</v>
      </c>
    </row>
    <row r="26" spans="1:20" ht="17" thickBot="1" x14ac:dyDescent="0.25">
      <c r="A26" s="4">
        <f t="shared" si="0"/>
        <v>45398</v>
      </c>
      <c r="B26" s="5"/>
      <c r="C26" s="27"/>
      <c r="D26" s="27"/>
      <c r="E26" s="27"/>
      <c r="F26" s="5"/>
      <c r="G26" s="29">
        <v>0.33333333333333331</v>
      </c>
      <c r="H26" s="29">
        <v>0.55902777777777779</v>
      </c>
      <c r="I26" s="29">
        <v>0.68402777777777779</v>
      </c>
      <c r="J26" s="29">
        <v>0.81597222222222221</v>
      </c>
      <c r="K26" s="27"/>
      <c r="L26" s="27"/>
      <c r="M26" s="6">
        <f t="shared" si="2"/>
        <v>0.3576388888888889</v>
      </c>
      <c r="N26" s="5"/>
      <c r="O26" s="27" t="s">
        <v>23</v>
      </c>
      <c r="P26" s="27"/>
      <c r="Q26" s="29">
        <v>4.1666666666666664E-2</v>
      </c>
      <c r="R26" s="5"/>
      <c r="S26" s="2"/>
      <c r="T26" s="22">
        <f t="shared" si="1"/>
        <v>0.39930555555555558</v>
      </c>
    </row>
    <row r="27" spans="1:20" ht="17" thickBot="1" x14ac:dyDescent="0.25">
      <c r="A27" s="4">
        <f t="shared" si="0"/>
        <v>45399</v>
      </c>
      <c r="B27" s="5"/>
      <c r="C27" s="27"/>
      <c r="D27" s="27"/>
      <c r="E27" s="27"/>
      <c r="F27" s="5"/>
      <c r="G27" s="27"/>
      <c r="H27" s="27"/>
      <c r="I27" s="27"/>
      <c r="J27" s="27"/>
      <c r="K27" s="27"/>
      <c r="L27" s="27"/>
      <c r="M27" s="6">
        <f t="shared" si="2"/>
        <v>0</v>
      </c>
      <c r="N27" s="5"/>
      <c r="O27" s="27"/>
      <c r="P27" s="27"/>
      <c r="Q27" s="27">
        <v>0</v>
      </c>
      <c r="R27" s="5"/>
      <c r="S27" s="2"/>
      <c r="T27" s="22" t="str">
        <f t="shared" si="1"/>
        <v>.</v>
      </c>
    </row>
    <row r="28" spans="1:20" ht="17" thickBot="1" x14ac:dyDescent="0.25">
      <c r="A28" s="4">
        <f t="shared" si="0"/>
        <v>45400</v>
      </c>
      <c r="B28" s="5"/>
      <c r="C28" s="27"/>
      <c r="D28" s="27"/>
      <c r="E28" s="27" t="s">
        <v>26</v>
      </c>
      <c r="F28" s="5"/>
      <c r="G28" s="29">
        <v>0.43888888888888888</v>
      </c>
      <c r="H28" s="29">
        <v>0.55902777777777779</v>
      </c>
      <c r="I28" s="27"/>
      <c r="J28" s="27"/>
      <c r="K28" s="29">
        <v>0.68958333333333333</v>
      </c>
      <c r="L28" s="29">
        <v>0.74930555555555556</v>
      </c>
      <c r="M28" s="6">
        <f t="shared" si="2"/>
        <v>0.17986111111111114</v>
      </c>
      <c r="N28" s="5"/>
      <c r="O28" s="27"/>
      <c r="P28" s="27"/>
      <c r="Q28" s="27">
        <v>0</v>
      </c>
      <c r="R28" s="5"/>
      <c r="S28" s="2"/>
      <c r="T28" s="22">
        <f t="shared" si="1"/>
        <v>0.17986111111111114</v>
      </c>
    </row>
    <row r="29" spans="1:20" ht="17" thickBot="1" x14ac:dyDescent="0.25">
      <c r="A29" s="4">
        <f t="shared" si="0"/>
        <v>45401</v>
      </c>
      <c r="B29" s="5"/>
      <c r="C29" s="27"/>
      <c r="D29" s="27"/>
      <c r="E29" s="27" t="s">
        <v>26</v>
      </c>
      <c r="F29" s="5"/>
      <c r="G29" s="29">
        <v>0.41666666666666669</v>
      </c>
      <c r="H29" s="27"/>
      <c r="I29" s="27"/>
      <c r="J29" s="27"/>
      <c r="K29" s="27"/>
      <c r="L29" s="27"/>
      <c r="M29" s="6">
        <f t="shared" si="2"/>
        <v>-0.41666666666666669</v>
      </c>
      <c r="N29" s="5"/>
      <c r="O29" s="27"/>
      <c r="P29" s="27"/>
      <c r="Q29" s="27">
        <v>0</v>
      </c>
      <c r="R29" s="5"/>
      <c r="S29" s="2"/>
      <c r="T29" s="22">
        <f t="shared" si="1"/>
        <v>-0.41666666666666669</v>
      </c>
    </row>
    <row r="30" spans="1:20" ht="17" thickBot="1" x14ac:dyDescent="0.25">
      <c r="A30" s="4">
        <f t="shared" si="0"/>
        <v>45402</v>
      </c>
      <c r="B30" s="5"/>
      <c r="C30" s="27"/>
      <c r="D30" s="27"/>
      <c r="E30" s="27" t="s">
        <v>26</v>
      </c>
      <c r="F30" s="5"/>
      <c r="G30" s="27"/>
      <c r="H30" s="27"/>
      <c r="I30" s="27"/>
      <c r="J30" s="27"/>
      <c r="K30" s="27"/>
      <c r="L30" s="27"/>
      <c r="M30" s="6">
        <f t="shared" si="2"/>
        <v>0</v>
      </c>
      <c r="N30" s="5"/>
      <c r="O30" s="27"/>
      <c r="P30" s="27"/>
      <c r="Q30" s="27">
        <v>0</v>
      </c>
      <c r="R30" s="5"/>
      <c r="S30" s="2"/>
      <c r="T30" s="22" t="str">
        <f t="shared" si="1"/>
        <v>.</v>
      </c>
    </row>
    <row r="31" spans="1:20" ht="17" thickBot="1" x14ac:dyDescent="0.25">
      <c r="A31" s="4">
        <f t="shared" si="0"/>
        <v>45403</v>
      </c>
      <c r="B31" s="5"/>
      <c r="C31" s="27"/>
      <c r="D31" s="27"/>
      <c r="E31" s="27"/>
      <c r="F31" s="5"/>
      <c r="G31" s="27"/>
      <c r="H31" s="27"/>
      <c r="I31" s="27"/>
      <c r="J31" s="27"/>
      <c r="K31" s="27"/>
      <c r="L31" s="27"/>
      <c r="M31" s="6">
        <f t="shared" si="2"/>
        <v>0</v>
      </c>
      <c r="N31" s="5"/>
      <c r="O31" s="27"/>
      <c r="P31" s="27"/>
      <c r="Q31" s="27">
        <v>0</v>
      </c>
      <c r="R31" s="5"/>
      <c r="S31" s="2"/>
      <c r="T31" s="22" t="str">
        <f t="shared" si="1"/>
        <v>.</v>
      </c>
    </row>
    <row r="32" spans="1:20" ht="17" thickBot="1" x14ac:dyDescent="0.25">
      <c r="A32" s="4">
        <f t="shared" si="0"/>
        <v>45404</v>
      </c>
      <c r="B32" s="5"/>
      <c r="C32" s="27"/>
      <c r="D32" s="27"/>
      <c r="E32" s="27"/>
      <c r="F32" s="5"/>
      <c r="G32" s="27"/>
      <c r="H32" s="27"/>
      <c r="I32" s="27"/>
      <c r="J32" s="27"/>
      <c r="K32" s="27"/>
      <c r="L32" s="27"/>
      <c r="M32" s="6">
        <f t="shared" si="2"/>
        <v>0</v>
      </c>
      <c r="N32" s="5"/>
      <c r="O32" s="27"/>
      <c r="P32" s="27"/>
      <c r="Q32" s="27">
        <v>0</v>
      </c>
      <c r="R32" s="5"/>
      <c r="S32" s="2"/>
      <c r="T32" s="22" t="str">
        <f t="shared" si="1"/>
        <v>.</v>
      </c>
    </row>
    <row r="33" spans="1:20" ht="17" thickBot="1" x14ac:dyDescent="0.25">
      <c r="A33" s="4">
        <f t="shared" si="0"/>
        <v>45405</v>
      </c>
      <c r="B33" s="5"/>
      <c r="C33" s="27"/>
      <c r="D33" s="27"/>
      <c r="E33" s="27"/>
      <c r="F33" s="5"/>
      <c r="G33" s="27"/>
      <c r="H33" s="27"/>
      <c r="I33" s="27"/>
      <c r="J33" s="27"/>
      <c r="K33" s="27"/>
      <c r="L33" s="27"/>
      <c r="M33" s="6">
        <f t="shared" si="2"/>
        <v>0</v>
      </c>
      <c r="N33" s="5"/>
      <c r="O33" s="27"/>
      <c r="P33" s="27"/>
      <c r="Q33" s="27">
        <v>0</v>
      </c>
      <c r="R33" s="5"/>
      <c r="S33" s="2"/>
      <c r="T33" s="22" t="str">
        <f t="shared" si="1"/>
        <v>.</v>
      </c>
    </row>
    <row r="34" spans="1:20" ht="17" thickBot="1" x14ac:dyDescent="0.25">
      <c r="A34" s="4">
        <f t="shared" si="0"/>
        <v>45406</v>
      </c>
      <c r="B34" s="5"/>
      <c r="C34" s="27" t="s">
        <v>26</v>
      </c>
      <c r="D34" s="27"/>
      <c r="E34" s="27"/>
      <c r="F34" s="5"/>
      <c r="G34" s="27"/>
      <c r="H34" s="27"/>
      <c r="I34" s="27"/>
      <c r="J34" s="27"/>
      <c r="K34" s="27"/>
      <c r="L34" s="27"/>
      <c r="M34" s="6">
        <f t="shared" si="2"/>
        <v>0</v>
      </c>
      <c r="N34" s="5"/>
      <c r="O34" s="27"/>
      <c r="P34" s="27"/>
      <c r="Q34" s="27">
        <v>0</v>
      </c>
      <c r="R34" s="5"/>
      <c r="S34" s="2"/>
      <c r="T34" s="22" t="str">
        <f t="shared" si="1"/>
        <v>.</v>
      </c>
    </row>
    <row r="35" spans="1:20" ht="17" thickBot="1" x14ac:dyDescent="0.25">
      <c r="A35" s="4">
        <f t="shared" si="0"/>
        <v>45407</v>
      </c>
      <c r="B35" s="5"/>
      <c r="C35" s="27"/>
      <c r="D35" s="27"/>
      <c r="E35" s="27" t="s">
        <v>26</v>
      </c>
      <c r="F35" s="5"/>
      <c r="G35" s="27"/>
      <c r="H35" s="27"/>
      <c r="I35" s="27"/>
      <c r="J35" s="27"/>
      <c r="K35" s="27"/>
      <c r="L35" s="27"/>
      <c r="M35" s="6">
        <f t="shared" si="2"/>
        <v>0</v>
      </c>
      <c r="N35" s="5"/>
      <c r="O35" s="27"/>
      <c r="P35" s="27"/>
      <c r="Q35" s="27">
        <v>0</v>
      </c>
      <c r="R35" s="5"/>
      <c r="S35" s="2"/>
      <c r="T35" s="22" t="str">
        <f t="shared" si="1"/>
        <v>.</v>
      </c>
    </row>
    <row r="36" spans="1:20" ht="17" thickBot="1" x14ac:dyDescent="0.25">
      <c r="A36" s="4">
        <f t="shared" si="0"/>
        <v>45408</v>
      </c>
      <c r="B36" s="5"/>
      <c r="C36" s="27"/>
      <c r="D36" s="27"/>
      <c r="E36" s="27"/>
      <c r="F36" s="5"/>
      <c r="G36" s="27"/>
      <c r="H36" s="27"/>
      <c r="I36" s="27"/>
      <c r="J36" s="27"/>
      <c r="K36" s="27"/>
      <c r="L36" s="27"/>
      <c r="M36" s="6">
        <f t="shared" si="2"/>
        <v>0</v>
      </c>
      <c r="N36" s="5"/>
      <c r="O36" s="27"/>
      <c r="P36" s="27"/>
      <c r="Q36" s="27">
        <v>0</v>
      </c>
      <c r="R36" s="5"/>
      <c r="S36" s="2"/>
      <c r="T36" s="22" t="str">
        <f t="shared" si="1"/>
        <v>.</v>
      </c>
    </row>
    <row r="37" spans="1:20" ht="17" thickBot="1" x14ac:dyDescent="0.25">
      <c r="A37" s="4">
        <f t="shared" si="0"/>
        <v>45409</v>
      </c>
      <c r="B37" s="5"/>
      <c r="C37" s="27"/>
      <c r="D37" s="27"/>
      <c r="E37" s="27" t="s">
        <v>26</v>
      </c>
      <c r="F37" s="5"/>
      <c r="G37" s="27"/>
      <c r="H37" s="27"/>
      <c r="I37" s="27"/>
      <c r="J37" s="27"/>
      <c r="K37" s="27"/>
      <c r="L37" s="27"/>
      <c r="M37" s="6">
        <f t="shared" si="2"/>
        <v>0</v>
      </c>
      <c r="N37" s="5"/>
      <c r="O37" s="27"/>
      <c r="P37" s="27"/>
      <c r="Q37" s="27">
        <v>0</v>
      </c>
      <c r="R37" s="5"/>
      <c r="S37" s="2"/>
      <c r="T37" s="22" t="str">
        <f t="shared" si="1"/>
        <v>.</v>
      </c>
    </row>
    <row r="38" spans="1:20" ht="17" thickBot="1" x14ac:dyDescent="0.25">
      <c r="A38" s="4">
        <f t="shared" si="0"/>
        <v>45410</v>
      </c>
      <c r="B38" s="5"/>
      <c r="C38" s="27"/>
      <c r="D38" s="27"/>
      <c r="E38" s="27" t="s">
        <v>31</v>
      </c>
      <c r="F38" s="5"/>
      <c r="G38" s="27"/>
      <c r="H38" s="27"/>
      <c r="I38" s="27"/>
      <c r="J38" s="27"/>
      <c r="K38" s="27"/>
      <c r="L38" s="27"/>
      <c r="M38" s="6">
        <f t="shared" si="2"/>
        <v>0</v>
      </c>
      <c r="N38" s="5"/>
      <c r="O38" s="27"/>
      <c r="P38" s="27"/>
      <c r="Q38" s="27">
        <v>0</v>
      </c>
      <c r="R38" s="5"/>
      <c r="S38" s="2"/>
      <c r="T38" s="22" t="str">
        <f t="shared" si="1"/>
        <v>.</v>
      </c>
    </row>
    <row r="39" spans="1:20" ht="17" thickBot="1" x14ac:dyDescent="0.25">
      <c r="A39" s="4">
        <f t="shared" si="0"/>
        <v>45411</v>
      </c>
      <c r="B39" s="5"/>
      <c r="C39" s="27"/>
      <c r="D39" s="27"/>
      <c r="E39" s="27"/>
      <c r="F39" s="5"/>
      <c r="G39" s="27"/>
      <c r="H39" s="27"/>
      <c r="I39" s="27"/>
      <c r="J39" s="27"/>
      <c r="K39" s="27"/>
      <c r="L39" s="27"/>
      <c r="M39" s="6">
        <f t="shared" si="2"/>
        <v>0</v>
      </c>
      <c r="N39" s="5"/>
      <c r="O39" s="27"/>
      <c r="P39" s="27"/>
      <c r="Q39" s="27">
        <v>0</v>
      </c>
      <c r="R39" s="5"/>
      <c r="S39" s="2"/>
      <c r="T39" s="22" t="str">
        <f t="shared" si="1"/>
        <v>.</v>
      </c>
    </row>
    <row r="40" spans="1:20" ht="17" thickBot="1" x14ac:dyDescent="0.25">
      <c r="A40" s="4">
        <f t="shared" si="0"/>
        <v>45412</v>
      </c>
      <c r="B40" s="5"/>
      <c r="C40" s="27"/>
      <c r="D40" s="27"/>
      <c r="E40" s="27"/>
      <c r="F40" s="5"/>
      <c r="G40" s="27"/>
      <c r="H40" s="27"/>
      <c r="I40" s="27"/>
      <c r="J40" s="27"/>
      <c r="K40" s="27"/>
      <c r="L40" s="27"/>
      <c r="M40" s="6">
        <f t="shared" si="2"/>
        <v>0</v>
      </c>
      <c r="N40" s="5"/>
      <c r="O40" s="27"/>
      <c r="P40" s="27"/>
      <c r="Q40" s="27">
        <v>0</v>
      </c>
      <c r="R40" s="5"/>
      <c r="S40" s="2"/>
      <c r="T40" s="22" t="str">
        <f t="shared" si="1"/>
        <v>.</v>
      </c>
    </row>
    <row r="41" spans="1:20" ht="17" thickBot="1" x14ac:dyDescent="0.25">
      <c r="A41" s="4" t="str">
        <f t="shared" si="0"/>
        <v/>
      </c>
      <c r="B41" s="16"/>
      <c r="C41" s="28"/>
      <c r="D41" s="28"/>
      <c r="E41" s="28"/>
      <c r="F41" s="16"/>
      <c r="G41" s="28"/>
      <c r="H41" s="28"/>
      <c r="I41" s="28"/>
      <c r="J41" s="28"/>
      <c r="K41" s="28"/>
      <c r="L41" s="28"/>
      <c r="M41" s="6">
        <f t="shared" si="2"/>
        <v>0</v>
      </c>
      <c r="N41" s="16"/>
      <c r="O41" s="28"/>
      <c r="P41" s="28"/>
      <c r="Q41" s="28">
        <v>0</v>
      </c>
      <c r="R41" s="16"/>
      <c r="S41" s="15"/>
      <c r="T41" s="22" t="str">
        <f t="shared" si="1"/>
        <v>.</v>
      </c>
    </row>
    <row r="42" spans="1:20" ht="17" thickBot="1" x14ac:dyDescent="0.25">
      <c r="A42" s="17" t="s">
        <v>25</v>
      </c>
      <c r="B42" s="16"/>
      <c r="C42" s="18">
        <f>COUNTA(C11:C41)</f>
        <v>3</v>
      </c>
      <c r="D42" s="18"/>
      <c r="E42" s="18">
        <f>COUNTA(E11:E41)</f>
        <v>6</v>
      </c>
      <c r="F42" s="16"/>
      <c r="G42" s="41" t="s">
        <v>33</v>
      </c>
      <c r="H42" s="42"/>
      <c r="I42" s="43"/>
      <c r="J42" s="18"/>
      <c r="K42" s="18"/>
      <c r="L42" s="18"/>
      <c r="M42" s="19">
        <f>SUM(M11:M41)</f>
        <v>1.7458333333333333</v>
      </c>
      <c r="N42" s="16"/>
      <c r="O42" s="18">
        <f t="shared" ref="O42:P42" si="3">COUNTA(O11:O41)</f>
        <v>3</v>
      </c>
      <c r="P42" s="18">
        <f t="shared" si="3"/>
        <v>1</v>
      </c>
      <c r="Q42" s="19">
        <f>SUM(Q11:Q41)+Q11*Q12</f>
        <v>0.31250000000000006</v>
      </c>
      <c r="R42" s="16"/>
      <c r="S42" s="18"/>
      <c r="T42" s="20">
        <f t="shared" ref="T42" si="4">SUMPRODUCT(M42)+SUMPRODUCT(Q42)</f>
        <v>2.0583333333333336</v>
      </c>
    </row>
    <row r="43" spans="1:20" x14ac:dyDescent="0.2">
      <c r="A43" s="32"/>
      <c r="B43" s="33"/>
      <c r="C43" s="32"/>
      <c r="D43" s="32"/>
      <c r="E43" s="32"/>
      <c r="F43" s="33"/>
      <c r="G43" s="32" t="s">
        <v>34</v>
      </c>
      <c r="H43" s="35"/>
      <c r="I43" s="35"/>
      <c r="J43" s="32"/>
      <c r="K43" s="32"/>
      <c r="L43" s="32"/>
      <c r="M43" s="34"/>
      <c r="N43" s="33"/>
      <c r="O43" s="32"/>
      <c r="P43" s="32"/>
      <c r="Q43" s="34"/>
      <c r="R43" s="33"/>
      <c r="S43" s="32"/>
      <c r="T43" s="34">
        <v>0.16666666666666666</v>
      </c>
    </row>
    <row r="44" spans="1:20" x14ac:dyDescent="0.2">
      <c r="A44" s="32"/>
      <c r="B44" s="33"/>
      <c r="C44" s="32"/>
      <c r="D44" s="32"/>
      <c r="E44" s="32"/>
      <c r="F44" s="33"/>
      <c r="G44" s="32" t="s">
        <v>32</v>
      </c>
      <c r="H44" s="32"/>
      <c r="I44" s="32"/>
      <c r="J44" s="32"/>
      <c r="K44" s="32"/>
      <c r="L44" s="32"/>
      <c r="M44" s="34"/>
      <c r="N44" s="33"/>
      <c r="O44" s="32"/>
      <c r="P44" s="32"/>
      <c r="Q44" s="34"/>
      <c r="R44" s="33"/>
      <c r="S44" s="32"/>
      <c r="T44" s="34">
        <v>0.16666666666666666</v>
      </c>
    </row>
    <row r="45" spans="1:20" x14ac:dyDescent="0.2">
      <c r="A45" s="8" t="s">
        <v>20</v>
      </c>
    </row>
    <row r="47" spans="1:20" x14ac:dyDescent="0.2">
      <c r="A47" t="s">
        <v>21</v>
      </c>
      <c r="B47" s="1"/>
      <c r="C47" s="30" t="s">
        <v>24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">
      <c r="B48" s="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2:20" x14ac:dyDescent="0.2">
      <c r="B49" s="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x14ac:dyDescent="0.2">
      <c r="B50" s="9"/>
      <c r="C50" s="31"/>
      <c r="D50" s="31"/>
      <c r="E50" s="31"/>
      <c r="F50" s="31"/>
      <c r="G50" s="31"/>
      <c r="H50" s="31" t="s">
        <v>27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x14ac:dyDescent="0.2">
      <c r="B51" s="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x14ac:dyDescent="0.2">
      <c r="B52" s="9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x14ac:dyDescent="0.2">
      <c r="B53" s="9"/>
      <c r="C53" s="31" t="s">
        <v>28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x14ac:dyDescent="0.2">
      <c r="B54" s="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2:20" x14ac:dyDescent="0.2">
      <c r="B55" s="9"/>
      <c r="C55" s="31"/>
      <c r="D55" s="31"/>
      <c r="E55" s="31"/>
      <c r="F55" s="31"/>
      <c r="G55" s="31" t="s">
        <v>29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2:20" x14ac:dyDescent="0.2">
      <c r="B56" s="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2:20" x14ac:dyDescent="0.2">
      <c r="B57" s="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</sheetData>
  <mergeCells count="9">
    <mergeCell ref="G42:I42"/>
    <mergeCell ref="A2:S2"/>
    <mergeCell ref="C4:G4"/>
    <mergeCell ref="A9:A10"/>
    <mergeCell ref="C9:E9"/>
    <mergeCell ref="G9:H9"/>
    <mergeCell ref="I9:J9"/>
    <mergeCell ref="K9:L9"/>
    <mergeCell ref="O9:Q9"/>
  </mergeCells>
  <conditionalFormatting sqref="A11:A41">
    <cfRule type="expression" dxfId="0" priority="1" stopIfTrue="1">
      <formula>AND(WEEKDAY(A11,2)&gt;5,ISNUMBER(A11))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EE4C9-851B-8A48-A974-6DE1BDC2BC9E}">
  <dimension ref="A1:J4"/>
  <sheetViews>
    <sheetView zoomScale="170" zoomScaleNormal="170" workbookViewId="0">
      <selection activeCell="I23" sqref="I23"/>
    </sheetView>
  </sheetViews>
  <sheetFormatPr baseColWidth="10" defaultRowHeight="16" x14ac:dyDescent="0.2"/>
  <sheetData>
    <row r="1" spans="1:10" x14ac:dyDescent="0.2">
      <c r="B1" t="s">
        <v>38</v>
      </c>
      <c r="C1" t="s">
        <v>39</v>
      </c>
      <c r="D1" t="s">
        <v>45</v>
      </c>
      <c r="E1" t="s">
        <v>49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</row>
    <row r="2" spans="1:10" x14ac:dyDescent="0.2">
      <c r="A2" t="s">
        <v>48</v>
      </c>
      <c r="F2" s="51" t="s">
        <v>46</v>
      </c>
      <c r="G2" s="51"/>
      <c r="H2" s="52" t="s">
        <v>47</v>
      </c>
      <c r="I2" s="52"/>
      <c r="J2" s="52"/>
    </row>
    <row r="3" spans="1:10" x14ac:dyDescent="0.2">
      <c r="A3" t="s">
        <v>36</v>
      </c>
      <c r="B3" s="37">
        <f>'Arbeitszeit Excel'!T42</f>
        <v>3.760416666666667</v>
      </c>
      <c r="C3" s="37">
        <v>1.9166666666666665</v>
      </c>
      <c r="D3" s="37">
        <f>C3-B3</f>
        <v>-1.8437500000000004</v>
      </c>
      <c r="E3" s="38"/>
      <c r="F3" s="37">
        <f>'Arbeitszeit Excel'!T43</f>
        <v>0.16666666666666666</v>
      </c>
      <c r="G3" s="37">
        <f>'Arbeitszeit Excel'!T44</f>
        <v>0.16666666666666666</v>
      </c>
      <c r="H3">
        <f>'Arbeitszeit Excel'!C42</f>
        <v>4</v>
      </c>
      <c r="I3">
        <f>'Arbeitszeit Excel'!E42</f>
        <v>7</v>
      </c>
      <c r="J3">
        <f>'Arbeitszeit Excel'!D42</f>
        <v>1</v>
      </c>
    </row>
    <row r="4" spans="1:10" x14ac:dyDescent="0.2">
      <c r="A4" t="s">
        <v>37</v>
      </c>
      <c r="B4" s="36"/>
      <c r="C4" s="36"/>
      <c r="D4" s="36"/>
      <c r="E4" s="36"/>
      <c r="F4" s="36"/>
      <c r="G4" s="36"/>
      <c r="H4" s="36"/>
      <c r="I4" s="36"/>
      <c r="J4" s="36"/>
    </row>
  </sheetData>
  <mergeCells count="2">
    <mergeCell ref="F2:G2"/>
    <mergeCell ref="H2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Arbeitszeit Excel</vt:lpstr>
      <vt:lpstr>AZ 2</vt:lpstr>
      <vt:lpstr>AZ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Thies</dc:creator>
  <cp:lastModifiedBy>Dieter Thies</cp:lastModifiedBy>
  <cp:lastPrinted>2023-04-19T08:40:00Z</cp:lastPrinted>
  <dcterms:created xsi:type="dcterms:W3CDTF">2023-03-23T19:03:15Z</dcterms:created>
  <dcterms:modified xsi:type="dcterms:W3CDTF">2023-04-20T16:10:40Z</dcterms:modified>
</cp:coreProperties>
</file>