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 codeName="{3D1A710C-6663-3D7B-7F91-EC182F24A4BC}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C:\Users\11395185\Desktop\"/>
    </mc:Choice>
  </mc:AlternateContent>
  <xr:revisionPtr revIDLastSave="0" documentId="13_ncr:1_{17C5F04C-93A4-43B9-BD5F-12A3AAF4CA40}" xr6:coauthVersionLast="36" xr6:coauthVersionMax="36" xr10:uidLastSave="{00000000-0000-0000-0000-000000000000}"/>
  <bookViews>
    <workbookView xWindow="0" yWindow="3000" windowWidth="49185" windowHeight="17205" xr2:uid="{883A83D1-FF4B-479F-8AD4-5EDB6B84B492}"/>
  </bookViews>
  <sheets>
    <sheet name="Personalplaner" sheetId="1" r:id="rId1"/>
  </sheets>
  <externalReferences>
    <externalReference r:id="rId2"/>
  </externalReferences>
  <definedNames>
    <definedName name="Feiertage1">'[1]Feiertage und Ferien'!$G$5:$H$36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9" i="1" l="1"/>
  <c r="F22" i="1" l="1"/>
  <c r="F26" i="1"/>
  <c r="J6" i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AI6" i="1" s="1"/>
  <c r="AJ6" i="1" s="1"/>
  <c r="AK6" i="1" s="1"/>
  <c r="AL6" i="1" s="1"/>
  <c r="AM6" i="1" s="1"/>
  <c r="A14" i="1" l="1"/>
  <c r="I50" i="1" l="1"/>
  <c r="H50" i="1"/>
  <c r="G50" i="1"/>
  <c r="F50" i="1"/>
  <c r="E50" i="1"/>
  <c r="I49" i="1"/>
  <c r="H49" i="1"/>
  <c r="G49" i="1"/>
  <c r="F49" i="1"/>
  <c r="E49" i="1"/>
  <c r="I48" i="1"/>
  <c r="H48" i="1"/>
  <c r="G48" i="1"/>
  <c r="F48" i="1"/>
  <c r="E48" i="1"/>
  <c r="I47" i="1"/>
  <c r="H47" i="1"/>
  <c r="G47" i="1"/>
  <c r="F47" i="1"/>
  <c r="E47" i="1"/>
  <c r="I46" i="1"/>
  <c r="H46" i="1"/>
  <c r="G46" i="1"/>
  <c r="F46" i="1"/>
  <c r="E46" i="1"/>
  <c r="I45" i="1"/>
  <c r="H45" i="1"/>
  <c r="G45" i="1"/>
  <c r="F45" i="1"/>
  <c r="E45" i="1"/>
  <c r="I44" i="1"/>
  <c r="H44" i="1"/>
  <c r="G44" i="1"/>
  <c r="F44" i="1"/>
  <c r="E44" i="1"/>
  <c r="I43" i="1"/>
  <c r="H43" i="1"/>
  <c r="G43" i="1"/>
  <c r="F43" i="1"/>
  <c r="E43" i="1"/>
  <c r="I42" i="1"/>
  <c r="H42" i="1"/>
  <c r="G42" i="1"/>
  <c r="F42" i="1"/>
  <c r="E42" i="1"/>
  <c r="I41" i="1"/>
  <c r="H41" i="1"/>
  <c r="G41" i="1"/>
  <c r="F41" i="1"/>
  <c r="E41" i="1"/>
  <c r="L40" i="1"/>
  <c r="L39" i="1" s="1"/>
  <c r="K40" i="1"/>
  <c r="K39" i="1" s="1"/>
  <c r="J39" i="1"/>
  <c r="J38" i="1"/>
  <c r="L34" i="1"/>
  <c r="K34" i="1"/>
  <c r="J34" i="1"/>
  <c r="F30" i="1"/>
  <c r="F18" i="1"/>
  <c r="F13" i="1"/>
  <c r="K5" i="1"/>
  <c r="D6" i="1"/>
  <c r="J5" i="1"/>
  <c r="G2" i="1"/>
  <c r="L5" i="1" l="1"/>
  <c r="M40" i="1"/>
  <c r="M5" i="1" l="1"/>
  <c r="N40" i="1"/>
  <c r="M34" i="1"/>
  <c r="M39" i="1"/>
  <c r="N5" i="1" l="1"/>
  <c r="O40" i="1"/>
  <c r="N34" i="1"/>
  <c r="N39" i="1"/>
  <c r="O34" i="1" l="1"/>
  <c r="O39" i="1"/>
  <c r="P40" i="1"/>
  <c r="O5" i="1" l="1"/>
  <c r="J37" i="1"/>
  <c r="P34" i="1"/>
  <c r="P39" i="1"/>
  <c r="Q40" i="1"/>
  <c r="J3" i="1"/>
  <c r="P5" i="1"/>
  <c r="Q39" i="1" l="1"/>
  <c r="R40" i="1"/>
  <c r="Q34" i="1"/>
  <c r="Q38" i="1"/>
  <c r="Q5" i="1"/>
  <c r="Q4" i="1"/>
  <c r="R39" i="1" l="1"/>
  <c r="S40" i="1"/>
  <c r="R34" i="1"/>
  <c r="R5" i="1"/>
  <c r="S39" i="1" l="1"/>
  <c r="T40" i="1"/>
  <c r="S34" i="1"/>
  <c r="S5" i="1"/>
  <c r="T39" i="1" l="1"/>
  <c r="U40" i="1"/>
  <c r="T34" i="1"/>
  <c r="T5" i="1"/>
  <c r="V40" i="1" l="1"/>
  <c r="U34" i="1"/>
  <c r="U39" i="1"/>
  <c r="U5" i="1"/>
  <c r="W40" i="1" l="1"/>
  <c r="V34" i="1"/>
  <c r="V39" i="1"/>
  <c r="V5" i="1"/>
  <c r="W34" i="1" l="1"/>
  <c r="W39" i="1"/>
  <c r="X40" i="1"/>
  <c r="W5" i="1"/>
  <c r="X34" i="1" l="1"/>
  <c r="X39" i="1"/>
  <c r="X38" i="1"/>
  <c r="Y40" i="1"/>
  <c r="X4" i="1"/>
  <c r="X5" i="1"/>
  <c r="Y39" i="1" l="1"/>
  <c r="Z40" i="1"/>
  <c r="Y34" i="1"/>
  <c r="Y5" i="1"/>
  <c r="Z39" i="1" l="1"/>
  <c r="AA40" i="1"/>
  <c r="Z34" i="1"/>
  <c r="Z5" i="1"/>
  <c r="AA39" i="1" l="1"/>
  <c r="AB40" i="1"/>
  <c r="AA34" i="1"/>
  <c r="AA5" i="1"/>
  <c r="AB39" i="1" l="1"/>
  <c r="AC40" i="1"/>
  <c r="AB34" i="1"/>
  <c r="AB5" i="1"/>
  <c r="AD40" i="1" l="1"/>
  <c r="AC34" i="1"/>
  <c r="AC39" i="1"/>
  <c r="AC5" i="1"/>
  <c r="AE40" i="1" l="1"/>
  <c r="AD34" i="1"/>
  <c r="AD39" i="1"/>
  <c r="AD5" i="1"/>
  <c r="AE34" i="1" l="1"/>
  <c r="AE38" i="1"/>
  <c r="AE39" i="1"/>
  <c r="AF40" i="1"/>
  <c r="AE5" i="1"/>
  <c r="AE4" i="1"/>
  <c r="AF34" i="1" l="1"/>
  <c r="AF39" i="1"/>
  <c r="AG40" i="1"/>
  <c r="AF5" i="1"/>
  <c r="AG39" i="1" l="1"/>
  <c r="AH40" i="1"/>
  <c r="AG34" i="1"/>
  <c r="AG5" i="1"/>
  <c r="AH39" i="1" l="1"/>
  <c r="AI40" i="1"/>
  <c r="AH34" i="1"/>
  <c r="AH5" i="1"/>
  <c r="AI39" i="1" l="1"/>
  <c r="AJ40" i="1"/>
  <c r="AI34" i="1"/>
  <c r="AI5" i="1"/>
  <c r="AJ39" i="1" l="1"/>
  <c r="AK40" i="1"/>
  <c r="AJ34" i="1"/>
  <c r="AJ5" i="1"/>
  <c r="AL40" i="1" l="1"/>
  <c r="AK34" i="1"/>
  <c r="AK39" i="1"/>
  <c r="AK5" i="1"/>
  <c r="AM40" i="1" l="1"/>
  <c r="AL34" i="1"/>
  <c r="AL38" i="1"/>
  <c r="AL39" i="1"/>
  <c r="AL4" i="1"/>
  <c r="AL5" i="1"/>
  <c r="AM5" i="1"/>
  <c r="AM34" i="1" l="1"/>
  <c r="AM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TM</author>
    <author>Bussemer, Alexander</author>
  </authors>
  <commentList>
    <comment ref="G1" authorId="0" shapeId="0" xr:uid="{ACD8F373-8A43-4C8F-B0A6-15AC78814841}">
      <text>
        <r>
          <rPr>
            <sz val="9"/>
            <color indexed="81"/>
            <rFont val="Segoe UI"/>
            <family val="2"/>
          </rPr>
          <t>Gib hier das Startdatum deines Kalenders ein, z.B. 01.01.2017
Kleiner Tipp: Verwende als Startdatum immer einen Montag. Dadurch wird die Kalenderwoche von Montag bis Sonntag angezeigt.</t>
        </r>
      </text>
    </comment>
    <comment ref="X47" authorId="1" shapeId="0" xr:uid="{9D09C519-B99A-435A-B670-2226410D9653}">
      <text>
        <r>
          <rPr>
            <sz val="9"/>
            <color indexed="81"/>
            <rFont val="Segoe UI"/>
            <family val="2"/>
          </rPr>
          <t>Lehrgangs Ort: HomeOffice</t>
        </r>
      </text>
    </comment>
  </commentList>
</comments>
</file>

<file path=xl/sharedStrings.xml><?xml version="1.0" encoding="utf-8"?>
<sst xmlns="http://schemas.openxmlformats.org/spreadsheetml/2006/main" count="132" uniqueCount="65">
  <si>
    <t>Personalplaner
2023</t>
  </si>
  <si>
    <t>Kalenderstartdatum:</t>
  </si>
  <si>
    <t>heutiges Datum</t>
  </si>
  <si>
    <t>Monat</t>
  </si>
  <si>
    <t>KW</t>
  </si>
  <si>
    <t>Wochentag</t>
  </si>
  <si>
    <t>Firma X</t>
  </si>
  <si>
    <t>S1</t>
  </si>
  <si>
    <t>QAB</t>
  </si>
  <si>
    <t>FB</t>
  </si>
  <si>
    <t>Mitarbeiter gesamt</t>
  </si>
  <si>
    <t>Firmenleitung</t>
  </si>
  <si>
    <t>Kernurlaubszeiraum</t>
  </si>
  <si>
    <t>Besprechung A</t>
  </si>
  <si>
    <t>Messe B</t>
  </si>
  <si>
    <t>Messe A</t>
  </si>
  <si>
    <t>Besprechung B</t>
  </si>
  <si>
    <t>WB</t>
  </si>
  <si>
    <t>heutige Anwesenheit</t>
  </si>
  <si>
    <t>Abteilung A</t>
  </si>
  <si>
    <t>Besprechung C</t>
  </si>
  <si>
    <t>Besprechung D</t>
  </si>
  <si>
    <t>Messe C</t>
  </si>
  <si>
    <t>Org</t>
  </si>
  <si>
    <t>Abteilung B</t>
  </si>
  <si>
    <t>Org A</t>
  </si>
  <si>
    <t>Org B</t>
  </si>
  <si>
    <t>Org C</t>
  </si>
  <si>
    <t>Abteilung C</t>
  </si>
  <si>
    <t>Messe D</t>
  </si>
  <si>
    <t>Ferien</t>
  </si>
  <si>
    <t>Ü
---------------
ÜH</t>
  </si>
  <si>
    <t>Feiertage</t>
  </si>
  <si>
    <t>Urlaubsanspruch</t>
  </si>
  <si>
    <t>Urlaub verplant</t>
  </si>
  <si>
    <t>Resturlaub</t>
  </si>
  <si>
    <t>Überstunden 
beansprucht</t>
  </si>
  <si>
    <t>Arbeiten</t>
  </si>
  <si>
    <t>Krankheit</t>
  </si>
  <si>
    <t>Abt</t>
  </si>
  <si>
    <t>Pos</t>
  </si>
  <si>
    <t>Name</t>
  </si>
  <si>
    <t>A</t>
  </si>
  <si>
    <t>a</t>
  </si>
  <si>
    <t>u</t>
  </si>
  <si>
    <t>Fortbildung A</t>
  </si>
  <si>
    <t>k</t>
  </si>
  <si>
    <t>ü</t>
  </si>
  <si>
    <t>Chef</t>
  </si>
  <si>
    <t>Abteilungsleiter 1</t>
  </si>
  <si>
    <t>Abteilungsleiter 2</t>
  </si>
  <si>
    <t>Abteilungsleiter 3</t>
  </si>
  <si>
    <t>Abteilungsleiter 4</t>
  </si>
  <si>
    <t>Mitarbeiter1</t>
  </si>
  <si>
    <t>Mitarbeiter2</t>
  </si>
  <si>
    <t>Mitarbeiter3</t>
  </si>
  <si>
    <t>Mitarbeiter4</t>
  </si>
  <si>
    <t>stellv. Chef</t>
  </si>
  <si>
    <t xml:space="preserve">weitere Aufschlüsselung
nach Positionen
</t>
  </si>
  <si>
    <t>Abteilung D</t>
  </si>
  <si>
    <t>üh</t>
  </si>
  <si>
    <t>ganzer Tag
----------------
halber Tag</t>
  </si>
  <si>
    <t>U
----------------
UH</t>
  </si>
  <si>
    <t>K
----------------
KH</t>
  </si>
  <si>
    <t>A
----------------
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</si>
</sst>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"/>
    <numFmt numFmtId="165" formatCode="0.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rgb="FF0000FF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indexed="81"/>
      <name val="Segoe U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B050"/>
      <name val="Arial"/>
      <family val="2"/>
    </font>
    <font>
      <sz val="10"/>
      <color theme="1" tint="0.249977111117893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theme="0" tint="-0.34998626667073579"/>
      </bottom>
      <diagonal/>
    </border>
    <border>
      <left/>
      <right/>
      <top style="medium">
        <color indexed="64"/>
      </top>
      <bottom style="dotted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dotted">
        <color theme="0" tint="-0.34998626667073579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dotted">
        <color theme="0" tint="-0.34998626667073579"/>
      </top>
      <bottom style="medium">
        <color indexed="64"/>
      </bottom>
      <diagonal/>
    </border>
    <border>
      <left/>
      <right/>
      <top style="dotted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 style="dotted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auto="1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thin">
        <color theme="2" tint="-0.499984740745262"/>
      </right>
      <top style="medium">
        <color indexed="64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medium">
        <color indexed="64"/>
      </top>
      <bottom/>
      <diagonal/>
    </border>
    <border>
      <left style="thin">
        <color theme="2" tint="-0.49998474074526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2" tint="-0.499984740745262"/>
      </right>
      <top/>
      <bottom style="medium">
        <color indexed="64"/>
      </bottom>
      <diagonal/>
    </border>
    <border>
      <left/>
      <right style="thin">
        <color theme="2" tint="-0.499984740745262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auto="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dotted">
        <color theme="0" tint="-0.34998626667073579"/>
      </left>
      <right style="dotted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dotted">
        <color theme="0" tint="-0.3499862666707357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/>
      <right style="thin">
        <color theme="2" tint="-0.499984740745262"/>
      </right>
      <top/>
      <bottom style="medium">
        <color theme="8" tint="-0.499984740745262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/>
      <bottom style="thin">
        <color theme="0" tint="-0.34998626667073579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medium">
        <color indexed="64"/>
      </right>
      <top/>
      <bottom style="thin">
        <color theme="0" tint="-0.34998626667073579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medium">
        <color indexed="64"/>
      </right>
      <top/>
      <bottom/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/>
      <top/>
      <bottom style="thin">
        <color theme="0" tint="-0.34998626667073579"/>
      </bottom>
      <diagonal/>
    </border>
    <border>
      <left style="thin">
        <color theme="2" tint="-0.499984740745262"/>
      </left>
      <right style="medium">
        <color indexed="64"/>
      </right>
      <top style="thin">
        <color theme="2" tint="-0.499984740745262"/>
      </top>
      <bottom/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/>
      <bottom style="medium">
        <color theme="8" tint="-0.499984740745262"/>
      </bottom>
      <diagonal/>
    </border>
    <border>
      <left/>
      <right style="medium">
        <color indexed="64"/>
      </right>
      <top/>
      <bottom style="thin">
        <color theme="0" tint="-0.24994659260841701"/>
      </bottom>
      <diagonal/>
    </border>
    <border>
      <left/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/>
      <top/>
      <bottom style="medium">
        <color indexed="64"/>
      </bottom>
      <diagonal/>
    </border>
    <border>
      <left style="thin">
        <color theme="0" tint="-0.34998626667073579"/>
      </left>
      <right style="medium">
        <color auto="1"/>
      </right>
      <top/>
      <bottom style="medium">
        <color indexed="64"/>
      </bottom>
      <diagonal/>
    </border>
    <border>
      <left/>
      <right style="thin">
        <color theme="0" tint="-0.24994659260841701"/>
      </right>
      <top/>
      <bottom style="medium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7" fillId="5" borderId="18" xfId="0" applyFont="1" applyFill="1" applyBorder="1" applyAlignment="1">
      <alignment vertical="center"/>
    </xf>
    <xf numFmtId="0" fontId="8" fillId="6" borderId="19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14" fontId="8" fillId="6" borderId="22" xfId="0" applyNumberFormat="1" applyFont="1" applyFill="1" applyBorder="1" applyAlignment="1">
      <alignment horizontal="center" vertical="center"/>
    </xf>
    <xf numFmtId="14" fontId="8" fillId="6" borderId="23" xfId="0" applyNumberFormat="1" applyFont="1" applyFill="1" applyBorder="1" applyAlignment="1">
      <alignment horizontal="center" vertical="center"/>
    </xf>
    <xf numFmtId="14" fontId="8" fillId="6" borderId="24" xfId="0" applyNumberFormat="1" applyFont="1" applyFill="1" applyBorder="1" applyAlignment="1">
      <alignment horizontal="center" vertical="center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7" borderId="26" xfId="0" applyFill="1" applyBorder="1" applyAlignment="1" applyProtection="1">
      <alignment horizontal="center" vertical="center"/>
      <protection locked="0"/>
    </xf>
    <xf numFmtId="0" fontId="0" fillId="8" borderId="26" xfId="0" applyFill="1" applyBorder="1" applyAlignment="1" applyProtection="1">
      <alignment horizontal="center" vertical="center"/>
      <protection locked="0"/>
    </xf>
    <xf numFmtId="0" fontId="0" fillId="9" borderId="26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7" borderId="28" xfId="0" applyFill="1" applyBorder="1" applyAlignment="1" applyProtection="1">
      <alignment horizontal="center" vertical="center"/>
      <protection locked="0"/>
    </xf>
    <xf numFmtId="0" fontId="0" fillId="8" borderId="28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7" borderId="32" xfId="0" applyFill="1" applyBorder="1" applyAlignment="1" applyProtection="1">
      <alignment horizontal="center" vertical="center"/>
      <protection locked="0"/>
    </xf>
    <xf numFmtId="0" fontId="0" fillId="8" borderId="32" xfId="0" applyFill="1" applyBorder="1" applyAlignment="1" applyProtection="1">
      <alignment horizontal="center" vertical="center"/>
      <protection locked="0"/>
    </xf>
    <xf numFmtId="0" fontId="0" fillId="8" borderId="37" xfId="0" applyFill="1" applyBorder="1" applyAlignment="1" applyProtection="1">
      <alignment vertical="center"/>
      <protection locked="0"/>
    </xf>
    <xf numFmtId="0" fontId="0" fillId="0" borderId="37" xfId="0" applyFill="1" applyBorder="1" applyAlignment="1" applyProtection="1">
      <alignment vertical="center"/>
      <protection locked="0"/>
    </xf>
    <xf numFmtId="0" fontId="0" fillId="7" borderId="28" xfId="0" applyFill="1" applyBorder="1" applyAlignment="1" applyProtection="1">
      <alignment vertical="center"/>
      <protection locked="0"/>
    </xf>
    <xf numFmtId="0" fontId="0" fillId="8" borderId="28" xfId="0" applyFill="1" applyBorder="1" applyAlignment="1" applyProtection="1">
      <alignment vertical="center"/>
      <protection locked="0"/>
    </xf>
    <xf numFmtId="0" fontId="0" fillId="0" borderId="28" xfId="0" applyFill="1" applyBorder="1" applyAlignment="1" applyProtection="1">
      <alignment vertical="center"/>
      <protection locked="0"/>
    </xf>
    <xf numFmtId="0" fontId="0" fillId="0" borderId="40" xfId="0" applyFill="1" applyBorder="1" applyAlignment="1" applyProtection="1">
      <alignment vertical="center"/>
      <protection locked="0"/>
    </xf>
    <xf numFmtId="0" fontId="0" fillId="14" borderId="28" xfId="0" applyFill="1" applyBorder="1" applyAlignment="1" applyProtection="1">
      <alignment vertical="center"/>
      <protection locked="0"/>
    </xf>
    <xf numFmtId="0" fontId="0" fillId="0" borderId="42" xfId="0" applyFill="1" applyBorder="1" applyAlignment="1" applyProtection="1">
      <alignment vertical="center"/>
      <protection locked="0"/>
    </xf>
    <xf numFmtId="0" fontId="0" fillId="0" borderId="43" xfId="0" applyFill="1" applyBorder="1" applyAlignment="1" applyProtection="1">
      <alignment vertical="center"/>
      <protection locked="0"/>
    </xf>
    <xf numFmtId="0" fontId="0" fillId="7" borderId="43" xfId="0" applyFill="1" applyBorder="1" applyAlignment="1" applyProtection="1">
      <alignment vertical="center"/>
      <protection locked="0"/>
    </xf>
    <xf numFmtId="0" fontId="0" fillId="8" borderId="43" xfId="0" applyFill="1" applyBorder="1" applyAlignment="1" applyProtection="1">
      <alignment vertical="center"/>
      <protection locked="0"/>
    </xf>
    <xf numFmtId="0" fontId="0" fillId="14" borderId="43" xfId="0" applyFill="1" applyBorder="1" applyAlignment="1" applyProtection="1">
      <alignment vertical="center"/>
      <protection locked="0"/>
    </xf>
    <xf numFmtId="0" fontId="0" fillId="8" borderId="37" xfId="0" applyFill="1" applyBorder="1" applyProtection="1">
      <protection locked="0"/>
    </xf>
    <xf numFmtId="0" fontId="0" fillId="7" borderId="28" xfId="0" applyFill="1" applyBorder="1" applyProtection="1">
      <protection locked="0"/>
    </xf>
    <xf numFmtId="0" fontId="0" fillId="8" borderId="28" xfId="0" applyFill="1" applyBorder="1" applyProtection="1">
      <protection locked="0"/>
    </xf>
    <xf numFmtId="0" fontId="0" fillId="0" borderId="28" xfId="0" applyFill="1" applyBorder="1" applyProtection="1">
      <protection locked="0"/>
    </xf>
    <xf numFmtId="0" fontId="0" fillId="16" borderId="28" xfId="0" applyFill="1" applyBorder="1" applyAlignment="1" applyProtection="1">
      <alignment horizontal="center" vertical="center"/>
      <protection locked="0"/>
    </xf>
    <xf numFmtId="0" fontId="0" fillId="0" borderId="44" xfId="0" applyFill="1" applyBorder="1" applyProtection="1">
      <protection locked="0"/>
    </xf>
    <xf numFmtId="0" fontId="0" fillId="7" borderId="44" xfId="0" applyFill="1" applyBorder="1" applyProtection="1">
      <protection locked="0"/>
    </xf>
    <xf numFmtId="0" fontId="0" fillId="8" borderId="44" xfId="0" applyFill="1" applyBorder="1" applyProtection="1">
      <protection locked="0"/>
    </xf>
    <xf numFmtId="0" fontId="0" fillId="0" borderId="37" xfId="0" applyFill="1" applyBorder="1" applyProtection="1">
      <protection locked="0"/>
    </xf>
    <xf numFmtId="0" fontId="0" fillId="7" borderId="37" xfId="0" applyFill="1" applyBorder="1" applyProtection="1">
      <protection locked="0"/>
    </xf>
    <xf numFmtId="0" fontId="0" fillId="0" borderId="51" xfId="0" applyBorder="1" applyAlignment="1">
      <alignment horizontal="left" wrapText="1"/>
    </xf>
    <xf numFmtId="0" fontId="0" fillId="0" borderId="52" xfId="0" applyBorder="1" applyAlignment="1">
      <alignment horizontal="center" wrapText="1"/>
    </xf>
    <xf numFmtId="0" fontId="0" fillId="22" borderId="53" xfId="0" applyFill="1" applyBorder="1" applyAlignment="1">
      <alignment horizontal="center"/>
    </xf>
    <xf numFmtId="0" fontId="0" fillId="0" borderId="53" xfId="0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14" fillId="6" borderId="57" xfId="0" applyFont="1" applyFill="1" applyBorder="1" applyAlignment="1">
      <alignment vertical="top" wrapText="1"/>
    </xf>
    <xf numFmtId="0" fontId="14" fillId="6" borderId="58" xfId="0" applyFont="1" applyFill="1" applyBorder="1" applyAlignment="1">
      <alignment vertical="top" wrapText="1"/>
    </xf>
    <xf numFmtId="0" fontId="0" fillId="5" borderId="61" xfId="0" applyFill="1" applyBorder="1" applyAlignment="1">
      <alignment vertical="center"/>
    </xf>
    <xf numFmtId="0" fontId="8" fillId="6" borderId="62" xfId="0" applyFont="1" applyFill="1" applyBorder="1" applyAlignment="1">
      <alignment horizontal="center" vertical="center"/>
    </xf>
    <xf numFmtId="0" fontId="8" fillId="6" borderId="63" xfId="0" applyFont="1" applyFill="1" applyBorder="1" applyAlignment="1">
      <alignment horizontal="center" vertical="center"/>
    </xf>
    <xf numFmtId="14" fontId="8" fillId="6" borderId="64" xfId="0" applyNumberFormat="1" applyFont="1" applyFill="1" applyBorder="1" applyAlignment="1">
      <alignment horizontal="center" vertical="center"/>
    </xf>
    <xf numFmtId="0" fontId="0" fillId="10" borderId="28" xfId="0" applyFill="1" applyBorder="1"/>
    <xf numFmtId="165" fontId="15" fillId="6" borderId="65" xfId="0" applyNumberFormat="1" applyFont="1" applyFill="1" applyBorder="1" applyAlignment="1">
      <alignment horizontal="center" vertical="center"/>
    </xf>
    <xf numFmtId="0" fontId="16" fillId="6" borderId="65" xfId="0" applyFont="1" applyFill="1" applyBorder="1" applyAlignment="1">
      <alignment horizontal="center" vertical="center"/>
    </xf>
    <xf numFmtId="165" fontId="16" fillId="6" borderId="65" xfId="0" applyNumberFormat="1" applyFont="1" applyFill="1" applyBorder="1" applyAlignment="1">
      <alignment horizontal="center" vertical="center"/>
    </xf>
    <xf numFmtId="0" fontId="16" fillId="25" borderId="66" xfId="0" applyFont="1" applyFill="1" applyBorder="1" applyAlignment="1">
      <alignment horizontal="center" vertical="center"/>
    </xf>
    <xf numFmtId="0" fontId="16" fillId="25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7" borderId="68" xfId="0" applyFill="1" applyBorder="1" applyAlignment="1">
      <alignment horizontal="center" vertical="center"/>
    </xf>
    <xf numFmtId="165" fontId="15" fillId="6" borderId="69" xfId="0" applyNumberFormat="1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4" fontId="0" fillId="2" borderId="5" xfId="0" applyNumberFormat="1" applyFill="1" applyBorder="1" applyAlignment="1">
      <alignment horizontal="center" vertical="center"/>
    </xf>
    <xf numFmtId="14" fontId="0" fillId="2" borderId="6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2" borderId="10" xfId="0" applyNumberFormat="1" applyFill="1" applyBorder="1" applyAlignment="1">
      <alignment horizontal="center" vertical="center"/>
    </xf>
    <xf numFmtId="14" fontId="0" fillId="2" borderId="11" xfId="0" applyNumberFormat="1" applyFill="1" applyBorder="1" applyAlignment="1">
      <alignment horizontal="center" vertical="center"/>
    </xf>
    <xf numFmtId="0" fontId="2" fillId="12" borderId="36" xfId="0" applyFont="1" applyFill="1" applyBorder="1" applyAlignment="1" applyProtection="1">
      <alignment horizontal="center" vertical="center"/>
      <protection locked="0"/>
    </xf>
    <xf numFmtId="0" fontId="2" fillId="12" borderId="34" xfId="0" applyFont="1" applyFill="1" applyBorder="1" applyAlignment="1" applyProtection="1">
      <alignment horizontal="center" vertical="center"/>
      <protection locked="0"/>
    </xf>
    <xf numFmtId="0" fontId="10" fillId="10" borderId="1" xfId="0" applyFont="1" applyFill="1" applyBorder="1" applyAlignment="1">
      <alignment horizontal="center" vertical="center"/>
    </xf>
    <xf numFmtId="0" fontId="10" fillId="10" borderId="2" xfId="0" applyFont="1" applyFill="1" applyBorder="1" applyAlignment="1">
      <alignment horizontal="center" vertical="center"/>
    </xf>
    <xf numFmtId="0" fontId="10" fillId="10" borderId="3" xfId="0" applyFont="1" applyFill="1" applyBorder="1" applyAlignment="1">
      <alignment horizontal="center" vertical="center"/>
    </xf>
    <xf numFmtId="0" fontId="10" fillId="10" borderId="7" xfId="0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horizontal="center" vertical="center"/>
    </xf>
    <xf numFmtId="0" fontId="10" fillId="10" borderId="8" xfId="0" applyFont="1" applyFill="1" applyBorder="1" applyAlignment="1">
      <alignment horizontal="center" vertical="center"/>
    </xf>
    <xf numFmtId="0" fontId="10" fillId="10" borderId="41" xfId="0" applyFont="1" applyFill="1" applyBorder="1" applyAlignment="1">
      <alignment horizontal="center" vertical="center"/>
    </xf>
    <xf numFmtId="0" fontId="10" fillId="10" borderId="30" xfId="0" applyFont="1" applyFill="1" applyBorder="1" applyAlignment="1">
      <alignment horizontal="center" vertical="center"/>
    </xf>
    <xf numFmtId="0" fontId="10" fillId="10" borderId="24" xfId="0" applyFont="1" applyFill="1" applyBorder="1" applyAlignment="1">
      <alignment horizontal="center" vertical="center"/>
    </xf>
    <xf numFmtId="0" fontId="0" fillId="13" borderId="38" xfId="0" applyFill="1" applyBorder="1" applyAlignment="1" applyProtection="1">
      <alignment horizontal="center" vertical="center"/>
      <protection locked="0"/>
    </xf>
    <xf numFmtId="0" fontId="0" fillId="13" borderId="39" xfId="0" applyFill="1" applyBorder="1" applyAlignment="1" applyProtection="1">
      <alignment horizontal="center" vertical="center"/>
      <protection locked="0"/>
    </xf>
    <xf numFmtId="0" fontId="0" fillId="13" borderId="40" xfId="0" applyFill="1" applyBorder="1" applyAlignment="1" applyProtection="1">
      <alignment horizontal="center" vertical="center"/>
      <protection locked="0"/>
    </xf>
    <xf numFmtId="0" fontId="0" fillId="9" borderId="29" xfId="0" applyFill="1" applyBorder="1" applyAlignment="1" applyProtection="1">
      <alignment horizontal="center" vertical="center"/>
      <protection locked="0"/>
    </xf>
    <xf numFmtId="0" fontId="0" fillId="9" borderId="39" xfId="0" applyFill="1" applyBorder="1" applyAlignment="1" applyProtection="1">
      <alignment horizontal="center" vertical="center"/>
      <protection locked="0"/>
    </xf>
    <xf numFmtId="0" fontId="0" fillId="9" borderId="40" xfId="0" applyFill="1" applyBorder="1" applyAlignment="1" applyProtection="1">
      <alignment horizontal="center" vertical="center"/>
      <protection locked="0"/>
    </xf>
    <xf numFmtId="164" fontId="5" fillId="4" borderId="16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9" fillId="10" borderId="33" xfId="0" applyFont="1" applyFill="1" applyBorder="1" applyAlignment="1">
      <alignment horizontal="center" vertical="center"/>
    </xf>
    <xf numFmtId="0" fontId="9" fillId="10" borderId="14" xfId="0" applyFont="1" applyFill="1" applyBorder="1" applyAlignment="1">
      <alignment horizontal="center" vertical="center"/>
    </xf>
    <xf numFmtId="0" fontId="9" fillId="10" borderId="15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/>
    </xf>
    <xf numFmtId="0" fontId="11" fillId="10" borderId="0" xfId="0" applyFont="1" applyFill="1" applyBorder="1" applyAlignment="1">
      <alignment horizontal="center" vertical="center"/>
    </xf>
    <xf numFmtId="0" fontId="11" fillId="10" borderId="8" xfId="0" applyFont="1" applyFill="1" applyBorder="1" applyAlignment="1">
      <alignment horizontal="center" vertical="center"/>
    </xf>
    <xf numFmtId="0" fontId="11" fillId="10" borderId="30" xfId="0" applyFont="1" applyFill="1" applyBorder="1" applyAlignment="1">
      <alignment horizontal="center" vertical="center"/>
    </xf>
    <xf numFmtId="0" fontId="11" fillId="10" borderId="24" xfId="0" applyFont="1" applyFill="1" applyBorder="1" applyAlignment="1">
      <alignment horizontal="center" vertical="center"/>
    </xf>
    <xf numFmtId="0" fontId="0" fillId="11" borderId="34" xfId="0" applyFill="1" applyBorder="1" applyAlignment="1" applyProtection="1">
      <alignment horizontal="center" vertical="center"/>
      <protection locked="0"/>
    </xf>
    <xf numFmtId="0" fontId="0" fillId="11" borderId="35" xfId="0" applyFill="1" applyBorder="1" applyAlignment="1" applyProtection="1">
      <alignment horizontal="center" vertical="center"/>
      <protection locked="0"/>
    </xf>
    <xf numFmtId="0" fontId="0" fillId="9" borderId="36" xfId="0" applyFill="1" applyBorder="1" applyAlignment="1" applyProtection="1">
      <alignment horizontal="center" vertical="center"/>
      <protection locked="0"/>
    </xf>
    <xf numFmtId="0" fontId="0" fillId="9" borderId="34" xfId="0" applyFill="1" applyBorder="1" applyAlignment="1" applyProtection="1">
      <alignment horizontal="center" vertical="center"/>
      <protection locked="0"/>
    </xf>
    <xf numFmtId="0" fontId="0" fillId="9" borderId="35" xfId="0" applyFill="1" applyBorder="1" applyAlignment="1" applyProtection="1">
      <alignment horizontal="center" vertical="center"/>
      <protection locked="0"/>
    </xf>
    <xf numFmtId="0" fontId="10" fillId="16" borderId="2" xfId="0" applyFont="1" applyFill="1" applyBorder="1" applyAlignment="1">
      <alignment horizontal="center" vertical="center"/>
    </xf>
    <xf numFmtId="0" fontId="10" fillId="16" borderId="0" xfId="0" applyFont="1" applyFill="1" applyBorder="1" applyAlignment="1">
      <alignment horizontal="center" vertical="center"/>
    </xf>
    <xf numFmtId="0" fontId="11" fillId="16" borderId="2" xfId="0" applyFont="1" applyFill="1" applyBorder="1" applyAlignment="1">
      <alignment horizontal="center" vertical="center"/>
    </xf>
    <xf numFmtId="0" fontId="11" fillId="16" borderId="3" xfId="0" applyFont="1" applyFill="1" applyBorder="1" applyAlignment="1">
      <alignment horizontal="center" vertical="center"/>
    </xf>
    <xf numFmtId="0" fontId="11" fillId="16" borderId="0" xfId="0" applyFont="1" applyFill="1" applyBorder="1" applyAlignment="1">
      <alignment horizontal="center" vertical="center"/>
    </xf>
    <xf numFmtId="0" fontId="11" fillId="16" borderId="8" xfId="0" applyFont="1" applyFill="1" applyBorder="1" applyAlignment="1">
      <alignment horizontal="center" vertical="center"/>
    </xf>
    <xf numFmtId="0" fontId="10" fillId="17" borderId="2" xfId="0" applyFont="1" applyFill="1" applyBorder="1" applyAlignment="1">
      <alignment horizontal="center" vertical="center"/>
    </xf>
    <xf numFmtId="0" fontId="10" fillId="17" borderId="0" xfId="0" applyFont="1" applyFill="1" applyBorder="1" applyAlignment="1">
      <alignment horizontal="center" vertical="center"/>
    </xf>
    <xf numFmtId="0" fontId="10" fillId="17" borderId="30" xfId="0" applyFont="1" applyFill="1" applyBorder="1" applyAlignment="1">
      <alignment horizontal="center" vertical="center"/>
    </xf>
    <xf numFmtId="0" fontId="11" fillId="17" borderId="2" xfId="0" applyFont="1" applyFill="1" applyBorder="1" applyAlignment="1">
      <alignment horizontal="center" vertical="center"/>
    </xf>
    <xf numFmtId="0" fontId="11" fillId="17" borderId="3" xfId="0" applyFont="1" applyFill="1" applyBorder="1" applyAlignment="1">
      <alignment horizontal="center" vertical="center"/>
    </xf>
    <xf numFmtId="0" fontId="11" fillId="17" borderId="0" xfId="0" applyFont="1" applyFill="1" applyBorder="1" applyAlignment="1">
      <alignment horizontal="center" vertical="center"/>
    </xf>
    <xf numFmtId="0" fontId="11" fillId="17" borderId="8" xfId="0" applyFont="1" applyFill="1" applyBorder="1" applyAlignment="1">
      <alignment horizontal="center" vertical="center"/>
    </xf>
    <xf numFmtId="0" fontId="11" fillId="17" borderId="30" xfId="0" applyFont="1" applyFill="1" applyBorder="1" applyAlignment="1">
      <alignment horizontal="center" vertical="center"/>
    </xf>
    <xf numFmtId="0" fontId="11" fillId="17" borderId="24" xfId="0" applyFont="1" applyFill="1" applyBorder="1" applyAlignment="1">
      <alignment horizontal="center" vertical="center"/>
    </xf>
    <xf numFmtId="0" fontId="10" fillId="15" borderId="2" xfId="0" applyFont="1" applyFill="1" applyBorder="1" applyAlignment="1">
      <alignment horizontal="center" vertical="center"/>
    </xf>
    <xf numFmtId="0" fontId="10" fillId="15" borderId="0" xfId="0" applyFont="1" applyFill="1" applyBorder="1" applyAlignment="1">
      <alignment horizontal="center" vertical="center"/>
    </xf>
    <xf numFmtId="0" fontId="10" fillId="15" borderId="30" xfId="0" applyFont="1" applyFill="1" applyBorder="1" applyAlignment="1">
      <alignment horizontal="center" vertical="center"/>
    </xf>
    <xf numFmtId="0" fontId="11" fillId="15" borderId="2" xfId="0" applyFont="1" applyFill="1" applyBorder="1" applyAlignment="1">
      <alignment horizontal="center" vertical="center"/>
    </xf>
    <xf numFmtId="0" fontId="11" fillId="15" borderId="3" xfId="0" applyFont="1" applyFill="1" applyBorder="1" applyAlignment="1">
      <alignment horizontal="center" vertical="center"/>
    </xf>
    <xf numFmtId="0" fontId="11" fillId="15" borderId="0" xfId="0" applyFont="1" applyFill="1" applyBorder="1" applyAlignment="1">
      <alignment horizontal="center" vertical="center"/>
    </xf>
    <xf numFmtId="0" fontId="11" fillId="15" borderId="8" xfId="0" applyFont="1" applyFill="1" applyBorder="1" applyAlignment="1">
      <alignment horizontal="center" vertical="center"/>
    </xf>
    <xf numFmtId="0" fontId="11" fillId="15" borderId="30" xfId="0" applyFont="1" applyFill="1" applyBorder="1" applyAlignment="1">
      <alignment horizontal="center" vertical="center"/>
    </xf>
    <xf numFmtId="0" fontId="11" fillId="15" borderId="24" xfId="0" applyFont="1" applyFill="1" applyBorder="1" applyAlignment="1">
      <alignment horizontal="center" vertical="center"/>
    </xf>
    <xf numFmtId="0" fontId="10" fillId="10" borderId="2" xfId="0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 wrapText="1"/>
    </xf>
    <xf numFmtId="0" fontId="10" fillId="10" borderId="0" xfId="0" applyFont="1" applyFill="1" applyBorder="1" applyAlignment="1">
      <alignment horizontal="center" vertical="center" wrapText="1"/>
    </xf>
    <xf numFmtId="0" fontId="10" fillId="10" borderId="8" xfId="0" applyFont="1" applyFill="1" applyBorder="1" applyAlignment="1">
      <alignment horizontal="center" vertical="center" wrapText="1"/>
    </xf>
    <xf numFmtId="0" fontId="10" fillId="10" borderId="30" xfId="0" applyFont="1" applyFill="1" applyBorder="1" applyAlignment="1">
      <alignment horizontal="center" vertical="center" wrapText="1"/>
    </xf>
    <xf numFmtId="0" fontId="10" fillId="10" borderId="24" xfId="0" applyFont="1" applyFill="1" applyBorder="1" applyAlignment="1">
      <alignment horizontal="center" vertical="center" wrapText="1"/>
    </xf>
    <xf numFmtId="0" fontId="0" fillId="16" borderId="36" xfId="0" applyFill="1" applyBorder="1" applyAlignment="1" applyProtection="1">
      <alignment horizontal="center" vertical="center"/>
      <protection locked="0"/>
    </xf>
    <xf numFmtId="0" fontId="0" fillId="16" borderId="34" xfId="0" applyFill="1" applyBorder="1" applyAlignment="1" applyProtection="1">
      <alignment horizontal="center" vertical="center"/>
      <protection locked="0"/>
    </xf>
    <xf numFmtId="0" fontId="0" fillId="16" borderId="35" xfId="0" applyFill="1" applyBorder="1" applyAlignment="1" applyProtection="1">
      <alignment horizontal="center" vertical="center"/>
      <protection locked="0"/>
    </xf>
    <xf numFmtId="0" fontId="10" fillId="18" borderId="2" xfId="0" applyFont="1" applyFill="1" applyBorder="1" applyAlignment="1">
      <alignment horizontal="center" vertical="center"/>
    </xf>
    <xf numFmtId="0" fontId="10" fillId="18" borderId="0" xfId="0" applyFont="1" applyFill="1" applyBorder="1" applyAlignment="1">
      <alignment horizontal="center" vertical="center"/>
    </xf>
    <xf numFmtId="0" fontId="11" fillId="18" borderId="2" xfId="0" applyFont="1" applyFill="1" applyBorder="1" applyAlignment="1">
      <alignment horizontal="center" vertical="center"/>
    </xf>
    <xf numFmtId="0" fontId="11" fillId="18" borderId="3" xfId="0" applyFont="1" applyFill="1" applyBorder="1" applyAlignment="1">
      <alignment horizontal="center" vertical="center"/>
    </xf>
    <xf numFmtId="0" fontId="11" fillId="18" borderId="0" xfId="0" applyFont="1" applyFill="1" applyBorder="1" applyAlignment="1">
      <alignment horizontal="center" vertical="center"/>
    </xf>
    <xf numFmtId="0" fontId="11" fillId="18" borderId="8" xfId="0" applyFont="1" applyFill="1" applyBorder="1" applyAlignment="1">
      <alignment horizontal="center" vertical="center"/>
    </xf>
    <xf numFmtId="0" fontId="0" fillId="11" borderId="45" xfId="0" applyFill="1" applyBorder="1" applyAlignment="1" applyProtection="1">
      <alignment horizontal="center" vertical="center"/>
      <protection locked="0"/>
    </xf>
    <xf numFmtId="0" fontId="0" fillId="19" borderId="29" xfId="0" applyFill="1" applyBorder="1" applyAlignment="1" applyProtection="1">
      <alignment horizontal="center" vertical="center"/>
      <protection locked="0"/>
    </xf>
    <xf numFmtId="0" fontId="13" fillId="20" borderId="47" xfId="0" applyFont="1" applyFill="1" applyBorder="1" applyAlignment="1">
      <alignment horizontal="center" textRotation="90" wrapText="1"/>
    </xf>
    <xf numFmtId="0" fontId="13" fillId="20" borderId="50" xfId="0" applyFont="1" applyFill="1" applyBorder="1" applyAlignment="1">
      <alignment horizontal="center" textRotation="90" wrapText="1"/>
    </xf>
    <xf numFmtId="0" fontId="13" fillId="20" borderId="46" xfId="0" applyFont="1" applyFill="1" applyBorder="1" applyAlignment="1">
      <alignment horizontal="center" textRotation="90" wrapText="1"/>
    </xf>
    <xf numFmtId="0" fontId="13" fillId="20" borderId="48" xfId="0" applyFont="1" applyFill="1" applyBorder="1" applyAlignment="1">
      <alignment horizontal="center" textRotation="90" wrapText="1"/>
    </xf>
    <xf numFmtId="0" fontId="13" fillId="20" borderId="49" xfId="0" applyFont="1" applyFill="1" applyBorder="1" applyAlignment="1">
      <alignment horizontal="center" textRotation="90" wrapText="1"/>
    </xf>
    <xf numFmtId="0" fontId="7" fillId="21" borderId="2" xfId="0" applyFont="1" applyFill="1" applyBorder="1" applyAlignment="1">
      <alignment horizontal="center" vertical="center"/>
    </xf>
    <xf numFmtId="0" fontId="7" fillId="21" borderId="3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textRotation="90"/>
    </xf>
    <xf numFmtId="0" fontId="0" fillId="0" borderId="56" xfId="0" applyFill="1" applyBorder="1" applyAlignment="1">
      <alignment horizontal="center" textRotation="90"/>
    </xf>
    <xf numFmtId="0" fontId="0" fillId="0" borderId="59" xfId="0" applyFill="1" applyBorder="1" applyAlignment="1">
      <alignment horizontal="center" textRotation="90"/>
    </xf>
    <xf numFmtId="0" fontId="0" fillId="13" borderId="55" xfId="0" applyFill="1" applyBorder="1" applyAlignment="1">
      <alignment horizontal="center" textRotation="90"/>
    </xf>
    <xf numFmtId="0" fontId="0" fillId="13" borderId="56" xfId="0" applyFill="1" applyBorder="1" applyAlignment="1">
      <alignment horizontal="center" textRotation="90"/>
    </xf>
    <xf numFmtId="0" fontId="0" fillId="13" borderId="59" xfId="0" applyFill="1" applyBorder="1" applyAlignment="1">
      <alignment horizontal="center" textRotation="90"/>
    </xf>
    <xf numFmtId="0" fontId="0" fillId="16" borderId="55" xfId="0" applyFill="1" applyBorder="1" applyAlignment="1">
      <alignment horizontal="center" textRotation="90"/>
    </xf>
    <xf numFmtId="0" fontId="0" fillId="16" borderId="56" xfId="0" applyFill="1" applyBorder="1" applyAlignment="1">
      <alignment horizontal="center" textRotation="90"/>
    </xf>
    <xf numFmtId="0" fontId="0" fillId="16" borderId="59" xfId="0" applyFill="1" applyBorder="1" applyAlignment="1">
      <alignment horizontal="center" textRotation="90"/>
    </xf>
    <xf numFmtId="0" fontId="0" fillId="16" borderId="0" xfId="0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0" fillId="23" borderId="55" xfId="0" applyFill="1" applyBorder="1" applyAlignment="1">
      <alignment horizontal="center" textRotation="90"/>
    </xf>
    <xf numFmtId="0" fontId="0" fillId="23" borderId="56" xfId="0" applyFill="1" applyBorder="1" applyAlignment="1">
      <alignment horizontal="center" textRotation="90"/>
    </xf>
    <xf numFmtId="0" fontId="0" fillId="23" borderId="59" xfId="0" applyFill="1" applyBorder="1" applyAlignment="1">
      <alignment horizontal="center" textRotation="90"/>
    </xf>
    <xf numFmtId="0" fontId="2" fillId="24" borderId="55" xfId="0" applyFont="1" applyFill="1" applyBorder="1" applyAlignment="1">
      <alignment horizontal="center" textRotation="90"/>
    </xf>
    <xf numFmtId="0" fontId="2" fillId="24" borderId="56" xfId="0" applyFont="1" applyFill="1" applyBorder="1" applyAlignment="1">
      <alignment horizontal="center" textRotation="90"/>
    </xf>
    <xf numFmtId="0" fontId="2" fillId="24" borderId="59" xfId="0" applyFont="1" applyFill="1" applyBorder="1" applyAlignment="1">
      <alignment horizontal="center" textRotation="90"/>
    </xf>
    <xf numFmtId="0" fontId="0" fillId="5" borderId="60" xfId="0" applyFill="1" applyBorder="1" applyAlignment="1">
      <alignment horizontal="center" vertical="center"/>
    </xf>
    <xf numFmtId="0" fontId="0" fillId="5" borderId="61" xfId="0" applyFill="1" applyBorder="1" applyAlignment="1">
      <alignment horizontal="center" vertical="center"/>
    </xf>
    <xf numFmtId="0" fontId="0" fillId="7" borderId="55" xfId="0" applyFill="1" applyBorder="1" applyAlignment="1">
      <alignment horizontal="center" textRotation="90" wrapText="1"/>
    </xf>
    <xf numFmtId="0" fontId="0" fillId="7" borderId="56" xfId="0" applyFill="1" applyBorder="1" applyAlignment="1">
      <alignment horizontal="center" textRotation="90"/>
    </xf>
    <xf numFmtId="0" fontId="0" fillId="7" borderId="59" xfId="0" applyFill="1" applyBorder="1" applyAlignment="1">
      <alignment horizontal="center" textRotation="9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5" fillId="4" borderId="75" xfId="0" applyNumberFormat="1" applyFont="1" applyFill="1" applyBorder="1" applyAlignment="1">
      <alignment horizontal="center" vertical="center"/>
    </xf>
    <xf numFmtId="0" fontId="7" fillId="5" borderId="76" xfId="0" applyFont="1" applyFill="1" applyBorder="1" applyAlignment="1">
      <alignment vertical="center"/>
    </xf>
    <xf numFmtId="0" fontId="0" fillId="0" borderId="77" xfId="0" applyFill="1" applyBorder="1" applyAlignment="1" applyProtection="1">
      <alignment horizontal="center" vertical="center"/>
      <protection locked="0"/>
    </xf>
    <xf numFmtId="0" fontId="0" fillId="0" borderId="78" xfId="0" applyFill="1" applyBorder="1" applyAlignment="1" applyProtection="1">
      <alignment horizontal="center" vertical="center"/>
      <protection locked="0"/>
    </xf>
    <xf numFmtId="0" fontId="0" fillId="0" borderId="79" xfId="0" applyFill="1" applyBorder="1" applyAlignment="1" applyProtection="1">
      <alignment horizontal="center" vertical="center"/>
      <protection locked="0"/>
    </xf>
    <xf numFmtId="0" fontId="2" fillId="12" borderId="80" xfId="0" applyFont="1" applyFill="1" applyBorder="1" applyAlignment="1" applyProtection="1">
      <alignment horizontal="center" vertical="center"/>
      <protection locked="0"/>
    </xf>
    <xf numFmtId="0" fontId="0" fillId="0" borderId="78" xfId="0" applyFill="1" applyBorder="1" applyAlignment="1" applyProtection="1">
      <alignment vertical="center"/>
      <protection locked="0"/>
    </xf>
    <xf numFmtId="0" fontId="0" fillId="0" borderId="81" xfId="0" applyFill="1" applyBorder="1" applyAlignment="1" applyProtection="1">
      <alignment vertical="center"/>
      <protection locked="0"/>
    </xf>
    <xf numFmtId="0" fontId="0" fillId="0" borderId="78" xfId="0" applyFill="1" applyBorder="1" applyProtection="1">
      <protection locked="0"/>
    </xf>
    <xf numFmtId="0" fontId="0" fillId="0" borderId="82" xfId="0" applyFill="1" applyBorder="1" applyProtection="1">
      <protection locked="0"/>
    </xf>
    <xf numFmtId="0" fontId="10" fillId="10" borderId="1" xfId="0" applyFont="1" applyFill="1" applyBorder="1" applyAlignment="1">
      <alignment horizontal="center" vertical="center" wrapText="1"/>
    </xf>
    <xf numFmtId="0" fontId="0" fillId="0" borderId="83" xfId="0" applyFill="1" applyBorder="1" applyProtection="1">
      <protection locked="0"/>
    </xf>
    <xf numFmtId="0" fontId="10" fillId="10" borderId="7" xfId="0" applyFont="1" applyFill="1" applyBorder="1" applyAlignment="1">
      <alignment horizontal="center" vertical="center" wrapText="1"/>
    </xf>
    <xf numFmtId="0" fontId="0" fillId="11" borderId="80" xfId="0" applyFill="1" applyBorder="1" applyAlignment="1" applyProtection="1">
      <alignment horizontal="center" vertical="center"/>
      <protection locked="0"/>
    </xf>
    <xf numFmtId="0" fontId="0" fillId="19" borderId="84" xfId="0" applyFill="1" applyBorder="1" applyAlignment="1" applyProtection="1">
      <alignment horizontal="center" vertical="center"/>
      <protection locked="0"/>
    </xf>
    <xf numFmtId="0" fontId="10" fillId="10" borderId="41" xfId="0" applyFont="1" applyFill="1" applyBorder="1" applyAlignment="1">
      <alignment horizontal="center" vertical="center" wrapText="1"/>
    </xf>
    <xf numFmtId="0" fontId="7" fillId="21" borderId="1" xfId="0" applyFont="1" applyFill="1" applyBorder="1" applyAlignment="1">
      <alignment horizontal="center" vertical="center"/>
    </xf>
    <xf numFmtId="0" fontId="13" fillId="20" borderId="85" xfId="0" applyFont="1" applyFill="1" applyBorder="1" applyAlignment="1">
      <alignment horizontal="center" textRotation="90" wrapText="1"/>
    </xf>
    <xf numFmtId="0" fontId="7" fillId="7" borderId="7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3" fillId="20" borderId="86" xfId="0" applyFont="1" applyFill="1" applyBorder="1" applyAlignment="1">
      <alignment horizontal="center" textRotation="90" wrapText="1"/>
    </xf>
    <xf numFmtId="0" fontId="0" fillId="5" borderId="87" xfId="0" applyFill="1" applyBorder="1" applyAlignment="1">
      <alignment vertical="center"/>
    </xf>
    <xf numFmtId="0" fontId="2" fillId="0" borderId="88" xfId="0" applyFont="1" applyFill="1" applyBorder="1" applyAlignment="1">
      <alignment horizontal="center" vertical="center"/>
    </xf>
    <xf numFmtId="0" fontId="8" fillId="6" borderId="89" xfId="0" applyFont="1" applyFill="1" applyBorder="1" applyAlignment="1">
      <alignment horizontal="center" vertical="center"/>
    </xf>
    <xf numFmtId="0" fontId="14" fillId="6" borderId="90" xfId="0" applyFont="1" applyFill="1" applyBorder="1" applyAlignment="1">
      <alignment vertical="top" wrapText="1"/>
    </xf>
    <xf numFmtId="14" fontId="8" fillId="6" borderId="91" xfId="0" applyNumberFormat="1" applyFont="1" applyFill="1" applyBorder="1" applyAlignment="1">
      <alignment horizontal="center" vertical="center"/>
    </xf>
    <xf numFmtId="0" fontId="0" fillId="10" borderId="27" xfId="0" applyFill="1" applyBorder="1"/>
    <xf numFmtId="0" fontId="0" fillId="0" borderId="92" xfId="0" applyBorder="1" applyAlignment="1">
      <alignment horizontal="center" vertical="center"/>
    </xf>
    <xf numFmtId="0" fontId="0" fillId="10" borderId="31" xfId="0" applyFill="1" applyBorder="1"/>
    <xf numFmtId="0" fontId="0" fillId="10" borderId="32" xfId="0" applyFill="1" applyBorder="1"/>
    <xf numFmtId="165" fontId="15" fillId="6" borderId="93" xfId="0" applyNumberFormat="1" applyFont="1" applyFill="1" applyBorder="1" applyAlignment="1">
      <alignment horizontal="center" vertical="center"/>
    </xf>
    <xf numFmtId="0" fontId="16" fillId="6" borderId="93" xfId="0" applyFont="1" applyFill="1" applyBorder="1" applyAlignment="1">
      <alignment horizontal="center" vertical="center"/>
    </xf>
    <xf numFmtId="165" fontId="16" fillId="6" borderId="93" xfId="0" applyNumberFormat="1" applyFont="1" applyFill="1" applyBorder="1" applyAlignment="1">
      <alignment horizontal="center" vertical="center"/>
    </xf>
    <xf numFmtId="0" fontId="16" fillId="25" borderId="94" xfId="0" applyFont="1" applyFill="1" applyBorder="1" applyAlignment="1">
      <alignment horizontal="center" vertical="center"/>
    </xf>
    <xf numFmtId="0" fontId="16" fillId="25" borderId="95" xfId="0" applyFont="1" applyFill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7" borderId="96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5" fillId="4" borderId="12" xfId="0" applyNumberFormat="1" applyFont="1" applyFill="1" applyBorder="1" applyAlignment="1">
      <alignment horizontal="center" vertical="center"/>
    </xf>
    <xf numFmtId="164" fontId="5" fillId="4" borderId="13" xfId="0" applyNumberFormat="1" applyFont="1" applyFill="1" applyBorder="1" applyAlignment="1">
      <alignment horizontal="center" vertical="center"/>
    </xf>
    <xf numFmtId="164" fontId="5" fillId="4" borderId="74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1">
    <cellStyle name="Standard" xfId="0" builtinId="0"/>
  </cellStyles>
  <dxfs count="9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gradientFill>
          <stop position="0">
            <color rgb="FFFF6600"/>
          </stop>
          <stop position="0.5">
            <color rgb="FFFFFF00"/>
          </stop>
          <stop position="1">
            <color rgb="FFFF6600"/>
          </stop>
        </gradientFill>
      </fill>
    </dxf>
    <dxf>
      <fill>
        <patternFill>
          <bgColor rgb="FFFFFF00"/>
        </patternFill>
      </fill>
    </dxf>
    <dxf>
      <fill>
        <gradientFill>
          <stop position="0">
            <color theme="0"/>
          </stop>
          <stop position="0.5">
            <color rgb="FFFF6600"/>
          </stop>
          <stop position="1">
            <color theme="0"/>
          </stop>
        </gradient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7030A0"/>
        </patternFill>
      </fill>
    </dxf>
    <dxf>
      <fill>
        <gradientFill>
          <stop position="0">
            <color rgb="FFFF6600"/>
          </stop>
          <stop position="0.5">
            <color rgb="FF7030A0"/>
          </stop>
          <stop position="1">
            <color rgb="FFFF6600"/>
          </stop>
        </gradient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gradientFill type="path" left="0.5" right="0.5" top="0.5" bottom="0.5">
          <stop position="0">
            <color rgb="FFFFFFFF"/>
          </stop>
          <stop position="1">
            <color rgb="FFFFFF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ont>
        <b/>
        <i val="0"/>
        <color theme="0"/>
      </font>
      <fill>
        <patternFill>
          <bgColor rgb="FF0066FF"/>
        </patternFill>
      </fill>
    </dxf>
    <dxf>
      <fill>
        <patternFill>
          <bgColor theme="4" tint="0.39994506668294322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gradientFill>
          <stop position="0">
            <color rgb="FFFF6600"/>
          </stop>
          <stop position="0.5">
            <color rgb="FFFFFF00"/>
          </stop>
          <stop position="1">
            <color rgb="FFFF6600"/>
          </stop>
        </gradientFill>
      </fill>
    </dxf>
    <dxf>
      <fill>
        <patternFill>
          <bgColor rgb="FFFFFF00"/>
        </patternFill>
      </fill>
    </dxf>
    <dxf>
      <fill>
        <gradientFill>
          <stop position="0">
            <color theme="0"/>
          </stop>
          <stop position="0.5">
            <color rgb="FFFF6600"/>
          </stop>
          <stop position="1">
            <color theme="0"/>
          </stop>
        </gradient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7030A0"/>
        </patternFill>
      </fill>
    </dxf>
    <dxf>
      <fill>
        <gradientFill>
          <stop position="0">
            <color rgb="FFFF6600"/>
          </stop>
          <stop position="0.5">
            <color rgb="FF7030A0"/>
          </stop>
          <stop position="1">
            <color rgb="FFFF6600"/>
          </stop>
        </gradient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gradientFill>
          <stop position="0">
            <color rgb="FFFF6600"/>
          </stop>
          <stop position="0.5">
            <color rgb="FFFFFF00"/>
          </stop>
          <stop position="1">
            <color rgb="FFFF6600"/>
          </stop>
        </gradientFill>
      </fill>
    </dxf>
    <dxf>
      <fill>
        <patternFill>
          <bgColor rgb="FFFFFF00"/>
        </patternFill>
      </fill>
    </dxf>
    <dxf>
      <fill>
        <gradientFill>
          <stop position="0">
            <color theme="0"/>
          </stop>
          <stop position="0.5">
            <color rgb="FFFF6600"/>
          </stop>
          <stop position="1">
            <color theme="0"/>
          </stop>
        </gradient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7030A0"/>
        </patternFill>
      </fill>
    </dxf>
    <dxf>
      <fill>
        <gradientFill>
          <stop position="0">
            <color rgb="FFFF6600"/>
          </stop>
          <stop position="0.5">
            <color rgb="FF7030A0"/>
          </stop>
          <stop position="1">
            <color rgb="FFFF6600"/>
          </stop>
        </gradient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gradientFill>
          <stop position="0">
            <color rgb="FFFF6600"/>
          </stop>
          <stop position="0.5">
            <color rgb="FFFFFF00"/>
          </stop>
          <stop position="1">
            <color rgb="FFFF6600"/>
          </stop>
        </gradientFill>
      </fill>
    </dxf>
    <dxf>
      <fill>
        <patternFill>
          <bgColor rgb="FFFFFF00"/>
        </patternFill>
      </fill>
    </dxf>
    <dxf>
      <fill>
        <gradientFill>
          <stop position="0">
            <color theme="0"/>
          </stop>
          <stop position="0.5">
            <color rgb="FFFF6600"/>
          </stop>
          <stop position="1">
            <color theme="0"/>
          </stop>
        </gradient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7030A0"/>
        </patternFill>
      </fill>
    </dxf>
    <dxf>
      <fill>
        <gradientFill>
          <stop position="0">
            <color rgb="FFFF6600"/>
          </stop>
          <stop position="0.5">
            <color rgb="FF7030A0"/>
          </stop>
          <stop position="1">
            <color rgb="FFFF6600"/>
          </stop>
        </gradient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theme="8" tint="-0.24994659260841701"/>
        </patternFill>
      </fill>
      <border>
        <left style="thin">
          <color theme="8" tint="-0.24994659260841701"/>
        </left>
        <right style="thin">
          <color theme="8" tint="-0.24994659260841701"/>
        </right>
        <top style="thin">
          <color theme="0"/>
        </top>
        <bottom style="thin">
          <color theme="0"/>
        </bottom>
      </border>
    </dxf>
    <dxf>
      <border>
        <left style="thin">
          <color theme="1" tint="0.499984740745262"/>
        </left>
        <vertical/>
        <horizontal/>
      </border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39994506668294322"/>
        </patternFill>
      </fill>
    </dxf>
    <dxf>
      <fill>
        <patternFill>
          <bgColor theme="4"/>
        </patternFill>
      </fill>
    </dxf>
    <dxf>
      <fill>
        <gradientFill type="path" left="0.5" right="0.5" top="0.5" bottom="0.5">
          <stop position="0">
            <color rgb="FFFFFFFF"/>
          </stop>
          <stop position="1">
            <color rgb="FFFFFF00"/>
          </stop>
        </gradientFill>
      </fill>
    </dxf>
    <dxf>
      <fill>
        <gradientFill type="path" left="0.5" right="0.5" top="0.5" bottom="0.5">
          <stop position="0">
            <color rgb="FFFFFF00"/>
          </stop>
          <stop position="1">
            <color rgb="FFFF0000"/>
          </stop>
        </gradientFill>
      </fill>
    </dxf>
    <dxf>
      <font>
        <b/>
        <i val="0"/>
        <color theme="0"/>
      </font>
      <fill>
        <patternFill>
          <bgColor rgb="FF0066FF"/>
        </patternFill>
      </fill>
    </dxf>
    <dxf>
      <fill>
        <patternFill>
          <bgColor theme="4" tint="0.39994506668294322"/>
        </patternFill>
      </fill>
    </dxf>
    <dxf>
      <fill>
        <patternFill>
          <bgColor theme="4"/>
        </patternFill>
      </fill>
    </dxf>
    <dxf>
      <fill>
        <patternFill>
          <bgColor rgb="FFFFFF00"/>
        </patternFill>
      </fill>
    </dxf>
    <dxf>
      <fill>
        <gradientFill>
          <stop position="0">
            <color rgb="FFFF6600"/>
          </stop>
          <stop position="0.5">
            <color rgb="FFFFFF00"/>
          </stop>
          <stop position="1">
            <color rgb="FFFF6600"/>
          </stop>
        </gradientFill>
      </fill>
    </dxf>
    <dxf>
      <fill>
        <patternFill>
          <bgColor rgb="FFFFFF00"/>
        </patternFill>
      </fill>
    </dxf>
    <dxf>
      <fill>
        <gradientFill>
          <stop position="0">
            <color theme="0"/>
          </stop>
          <stop position="0.5">
            <color rgb="FFFF6600"/>
          </stop>
          <stop position="1">
            <color theme="0"/>
          </stop>
        </gradient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7030A0"/>
        </patternFill>
      </fill>
    </dxf>
    <dxf>
      <fill>
        <gradientFill>
          <stop position="0">
            <color rgb="FFFF6600"/>
          </stop>
          <stop position="0.5">
            <color rgb="FF7030A0"/>
          </stop>
          <stop position="1">
            <color rgb="FFFF6600"/>
          </stop>
        </gradient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theme="4" tint="0.39994506668294322"/>
        </patternFill>
      </fill>
    </dxf>
    <dxf>
      <fill>
        <patternFill>
          <bgColor theme="4"/>
        </patternFill>
      </fill>
    </dxf>
    <dxf>
      <border>
        <left style="thin">
          <color theme="1" tint="0.499984740745262"/>
        </left>
        <vertical/>
        <horizontal/>
      </border>
    </dxf>
    <dxf>
      <fill>
        <patternFill>
          <bgColor theme="8" tint="-0.24994659260841701"/>
        </patternFill>
      </fill>
      <border>
        <left style="thin">
          <color theme="8" tint="-0.24994659260841701"/>
        </left>
        <right style="thin">
          <color theme="8" tint="-0.24994659260841701"/>
        </right>
        <top style="thin">
          <color theme="0"/>
        </top>
        <bottom style="thin">
          <color theme="0"/>
        </bottom>
      </border>
    </dxf>
    <dxf>
      <border>
        <left style="thin">
          <color theme="1" tint="0.499984740745262"/>
        </left>
        <vertical/>
        <horizontal/>
      </border>
    </dxf>
    <dxf>
      <fill>
        <patternFill>
          <bgColor rgb="FFFFC000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39994506668294322"/>
        </patternFill>
      </fill>
    </dxf>
    <dxf>
      <fill>
        <patternFill>
          <bgColor theme="4"/>
        </patternFill>
      </fill>
    </dxf>
    <dxf>
      <border>
        <left style="thin">
          <color theme="1" tint="0.499984740745262"/>
        </left>
        <vertical/>
        <horizontal/>
      </border>
    </dxf>
    <dxf>
      <fill>
        <patternFill>
          <bgColor theme="4" tint="0.39994506668294322"/>
        </patternFill>
      </fill>
    </dxf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V&#220;%20alternativ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planer"/>
      <sheetName val="Feiertage und Ferien"/>
      <sheetName val="Jahreskalender 2023"/>
      <sheetName val="Info"/>
      <sheetName val="Daten"/>
      <sheetName val="PersonalDaten"/>
    </sheetNames>
    <sheetDataSet>
      <sheetData sheetId="0">
        <row r="34">
          <cell r="A34" t="str">
            <v>Ferien</v>
          </cell>
        </row>
      </sheetData>
      <sheetData sheetId="1">
        <row r="5">
          <cell r="G5">
            <v>44927</v>
          </cell>
          <cell r="H5" t="str">
            <v>Neujahr</v>
          </cell>
        </row>
        <row r="6">
          <cell r="G6">
            <v>45023</v>
          </cell>
          <cell r="H6" t="str">
            <v>Karfreitag</v>
          </cell>
        </row>
        <row r="7">
          <cell r="G7">
            <v>45025</v>
          </cell>
          <cell r="H7" t="str">
            <v>Ostersonntag</v>
          </cell>
        </row>
        <row r="8">
          <cell r="G8">
            <v>45026</v>
          </cell>
          <cell r="H8" t="str">
            <v>Ostermontag</v>
          </cell>
        </row>
        <row r="9">
          <cell r="G9">
            <v>45047</v>
          </cell>
          <cell r="H9" t="str">
            <v>1. Mai/Tag der Arbeit</v>
          </cell>
        </row>
        <row r="10">
          <cell r="G10">
            <v>45064</v>
          </cell>
          <cell r="H10" t="str">
            <v>Ch. Himmelfahrt (Vatertag)</v>
          </cell>
        </row>
        <row r="11">
          <cell r="G11">
            <v>45074</v>
          </cell>
          <cell r="H11" t="str">
            <v>Pfingstsonntag</v>
          </cell>
        </row>
        <row r="12">
          <cell r="G12">
            <v>45075</v>
          </cell>
          <cell r="H12" t="str">
            <v>Pfingstmontag</v>
          </cell>
        </row>
        <row r="13">
          <cell r="G13">
            <v>45202</v>
          </cell>
          <cell r="H13" t="str">
            <v>Tag d. Deut. Einheit</v>
          </cell>
        </row>
        <row r="14">
          <cell r="G14">
            <v>45230</v>
          </cell>
          <cell r="H14" t="str">
            <v>Reformationstag</v>
          </cell>
        </row>
        <row r="15">
          <cell r="G15">
            <v>45285</v>
          </cell>
          <cell r="H15" t="str">
            <v>1. Weihnachtstag</v>
          </cell>
        </row>
        <row r="16">
          <cell r="G16">
            <v>45286</v>
          </cell>
          <cell r="H16" t="str">
            <v>2. Weihnachtstag</v>
          </cell>
        </row>
        <row r="17">
          <cell r="G17"/>
          <cell r="H17"/>
        </row>
        <row r="18">
          <cell r="G18"/>
          <cell r="H18"/>
        </row>
        <row r="19">
          <cell r="G19"/>
          <cell r="H19"/>
        </row>
        <row r="20">
          <cell r="G20"/>
          <cell r="H20"/>
        </row>
        <row r="21">
          <cell r="G21"/>
          <cell r="H21"/>
        </row>
        <row r="22">
          <cell r="G22">
            <v>44932</v>
          </cell>
          <cell r="H22" t="str">
            <v>Heilige 3 Könige</v>
          </cell>
        </row>
        <row r="23">
          <cell r="G23">
            <v>45085</v>
          </cell>
          <cell r="H23" t="str">
            <v>Fronleichnam</v>
          </cell>
        </row>
        <row r="24">
          <cell r="G24">
            <v>45231</v>
          </cell>
          <cell r="H24" t="str">
            <v>Allerheiligen</v>
          </cell>
        </row>
        <row r="25">
          <cell r="G25"/>
          <cell r="H25"/>
        </row>
        <row r="26">
          <cell r="G26"/>
          <cell r="H26"/>
        </row>
        <row r="27">
          <cell r="G27"/>
          <cell r="H27"/>
        </row>
        <row r="28">
          <cell r="G28"/>
          <cell r="H28"/>
        </row>
        <row r="29">
          <cell r="G29"/>
          <cell r="H29"/>
        </row>
        <row r="30">
          <cell r="G30"/>
          <cell r="H30"/>
        </row>
        <row r="31">
          <cell r="G31"/>
          <cell r="H31"/>
        </row>
        <row r="32">
          <cell r="G32"/>
          <cell r="H32"/>
        </row>
        <row r="33">
          <cell r="G33"/>
          <cell r="H33"/>
        </row>
        <row r="34">
          <cell r="G34"/>
          <cell r="H34"/>
        </row>
        <row r="35">
          <cell r="G35"/>
          <cell r="H35"/>
        </row>
        <row r="36">
          <cell r="G36"/>
          <cell r="H36"/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5BD5B-CE62-45C4-B665-7F34FC675ECE}">
  <sheetPr codeName="Tabelle1"/>
  <dimension ref="A1:AO52"/>
  <sheetViews>
    <sheetView tabSelected="1" zoomScale="85" zoomScaleNormal="85" workbookViewId="0">
      <selection activeCell="X18" sqref="X18:AB18"/>
    </sheetView>
  </sheetViews>
  <sheetFormatPr baseColWidth="10" defaultRowHeight="15" x14ac:dyDescent="0.25"/>
  <cols>
    <col min="2" max="2" width="17.85546875" bestFit="1" customWidth="1"/>
  </cols>
  <sheetData>
    <row r="1" spans="1:41" x14ac:dyDescent="0.25">
      <c r="A1" s="66" t="s">
        <v>0</v>
      </c>
      <c r="B1" s="67"/>
      <c r="C1" s="68"/>
      <c r="D1" s="72" t="s">
        <v>1</v>
      </c>
      <c r="E1" s="73"/>
      <c r="F1" s="73"/>
      <c r="G1" s="74">
        <v>44563</v>
      </c>
      <c r="H1" s="74"/>
      <c r="I1" s="75"/>
      <c r="J1" s="205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7"/>
      <c r="AN1" s="65"/>
      <c r="AO1" s="65"/>
    </row>
    <row r="2" spans="1:41" ht="33" customHeight="1" thickBot="1" x14ac:dyDescent="0.3">
      <c r="A2" s="69"/>
      <c r="B2" s="70"/>
      <c r="C2" s="71"/>
      <c r="D2" s="76" t="s">
        <v>2</v>
      </c>
      <c r="E2" s="77"/>
      <c r="F2" s="77"/>
      <c r="G2" s="78">
        <f ca="1">TODAY()</f>
        <v>44920</v>
      </c>
      <c r="H2" s="78"/>
      <c r="I2" s="79"/>
      <c r="J2" s="250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251"/>
      <c r="AL2" s="251"/>
      <c r="AM2" s="252"/>
      <c r="AN2" s="65"/>
      <c r="AO2" s="65"/>
    </row>
    <row r="3" spans="1:41" ht="29.25" thickBot="1" x14ac:dyDescent="0.3">
      <c r="A3" s="102"/>
      <c r="B3" s="103"/>
      <c r="C3" s="104"/>
      <c r="D3" s="105" t="s">
        <v>3</v>
      </c>
      <c r="E3" s="105"/>
      <c r="F3" s="105"/>
      <c r="G3" s="105"/>
      <c r="H3" s="105"/>
      <c r="I3" s="106"/>
      <c r="J3" s="247" t="str">
        <f>TEXT(P6,"MMMM") &amp; " "&amp;TEXT(P6,"JJJJ")</f>
        <v>Januar 2022</v>
      </c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248"/>
      <c r="Y3" s="248"/>
      <c r="Z3" s="248"/>
      <c r="AA3" s="248"/>
      <c r="AB3" s="248"/>
      <c r="AC3" s="248"/>
      <c r="AD3" s="248"/>
      <c r="AE3" s="248"/>
      <c r="AF3" s="248"/>
      <c r="AG3" s="248"/>
      <c r="AH3" s="248"/>
      <c r="AI3" s="248"/>
      <c r="AJ3" s="248"/>
      <c r="AK3" s="248"/>
      <c r="AL3" s="248"/>
      <c r="AM3" s="249"/>
      <c r="AN3" s="65"/>
      <c r="AO3" s="65"/>
    </row>
    <row r="4" spans="1:41" ht="15.75" thickBot="1" x14ac:dyDescent="0.3">
      <c r="A4" s="102"/>
      <c r="B4" s="103"/>
      <c r="C4" s="104"/>
      <c r="D4" s="98" t="s">
        <v>4</v>
      </c>
      <c r="E4" s="98"/>
      <c r="F4" s="98"/>
      <c r="G4" s="98"/>
      <c r="H4" s="98"/>
      <c r="I4" s="99"/>
      <c r="J4" s="100">
        <v>51</v>
      </c>
      <c r="K4" s="101"/>
      <c r="L4" s="101"/>
      <c r="M4" s="101"/>
      <c r="N4" s="101"/>
      <c r="O4" s="101"/>
      <c r="P4" s="101"/>
      <c r="Q4" s="101" t="str">
        <f t="shared" ref="Q4" si="0">IF(WEEKNUM(Q6,21)=WEEKNUM(P6,21),"",WEEKNUM(Q6,21))</f>
        <v/>
      </c>
      <c r="R4" s="101"/>
      <c r="S4" s="101"/>
      <c r="T4" s="101"/>
      <c r="U4" s="101"/>
      <c r="V4" s="101"/>
      <c r="W4" s="101"/>
      <c r="X4" s="101" t="str">
        <f t="shared" ref="X4" si="1">IF(WEEKNUM(X6,21)=WEEKNUM(W6,21),"",WEEKNUM(X6,21))</f>
        <v/>
      </c>
      <c r="Y4" s="101"/>
      <c r="Z4" s="101"/>
      <c r="AA4" s="101"/>
      <c r="AB4" s="101"/>
      <c r="AC4" s="101"/>
      <c r="AD4" s="101"/>
      <c r="AE4" s="101" t="str">
        <f t="shared" ref="AE4" si="2">IF(WEEKNUM(AE6,21)=WEEKNUM(AD6,21),"",WEEKNUM(AE6,21))</f>
        <v/>
      </c>
      <c r="AF4" s="101"/>
      <c r="AG4" s="101"/>
      <c r="AH4" s="101"/>
      <c r="AI4" s="101"/>
      <c r="AJ4" s="101"/>
      <c r="AK4" s="101"/>
      <c r="AL4" s="1" t="str">
        <f t="shared" ref="AL4" si="3">IF(WEEKNUM(AL6,21)=WEEKNUM(AK6,21),"",WEEKNUM(AL6,21))</f>
        <v/>
      </c>
      <c r="AM4" s="209"/>
      <c r="AN4" s="65"/>
      <c r="AO4" s="65"/>
    </row>
    <row r="5" spans="1:41" ht="15.75" thickBot="1" x14ac:dyDescent="0.3">
      <c r="A5" s="102"/>
      <c r="B5" s="103"/>
      <c r="C5" s="104"/>
      <c r="D5" s="107" t="s">
        <v>5</v>
      </c>
      <c r="E5" s="107"/>
      <c r="F5" s="107"/>
      <c r="G5" s="107"/>
      <c r="H5" s="107"/>
      <c r="I5" s="108"/>
      <c r="J5" s="2" t="str">
        <f>TEXT(J40,"TTT")</f>
        <v>Sa</v>
      </c>
      <c r="K5" s="3" t="str">
        <f t="shared" ref="K5:AM5" si="4">TEXT(K6,"TTT")</f>
        <v>Mo</v>
      </c>
      <c r="L5" s="3" t="str">
        <f t="shared" si="4"/>
        <v>Di</v>
      </c>
      <c r="M5" s="3" t="str">
        <f t="shared" si="4"/>
        <v>Mi</v>
      </c>
      <c r="N5" s="3" t="str">
        <f t="shared" si="4"/>
        <v>Do</v>
      </c>
      <c r="O5" s="3" t="str">
        <f t="shared" si="4"/>
        <v>Fr</v>
      </c>
      <c r="P5" s="3" t="str">
        <f t="shared" si="4"/>
        <v>Sa</v>
      </c>
      <c r="Q5" s="3" t="str">
        <f t="shared" si="4"/>
        <v>So</v>
      </c>
      <c r="R5" s="3" t="str">
        <f t="shared" si="4"/>
        <v>Mo</v>
      </c>
      <c r="S5" s="3" t="str">
        <f t="shared" si="4"/>
        <v>Di</v>
      </c>
      <c r="T5" s="3" t="str">
        <f t="shared" si="4"/>
        <v>Mi</v>
      </c>
      <c r="U5" s="3" t="str">
        <f t="shared" si="4"/>
        <v>Do</v>
      </c>
      <c r="V5" s="3" t="str">
        <f t="shared" si="4"/>
        <v>Fr</v>
      </c>
      <c r="W5" s="3" t="str">
        <f t="shared" si="4"/>
        <v>Sa</v>
      </c>
      <c r="X5" s="3" t="str">
        <f t="shared" si="4"/>
        <v>So</v>
      </c>
      <c r="Y5" s="3" t="str">
        <f t="shared" si="4"/>
        <v>Mo</v>
      </c>
      <c r="Z5" s="3" t="str">
        <f t="shared" si="4"/>
        <v>Di</v>
      </c>
      <c r="AA5" s="3" t="str">
        <f t="shared" si="4"/>
        <v>Mi</v>
      </c>
      <c r="AB5" s="3" t="str">
        <f t="shared" si="4"/>
        <v>Do</v>
      </c>
      <c r="AC5" s="3" t="str">
        <f t="shared" si="4"/>
        <v>Fr</v>
      </c>
      <c r="AD5" s="3" t="str">
        <f t="shared" si="4"/>
        <v>Sa</v>
      </c>
      <c r="AE5" s="3" t="str">
        <f t="shared" si="4"/>
        <v>So</v>
      </c>
      <c r="AF5" s="3" t="str">
        <f t="shared" si="4"/>
        <v>Mo</v>
      </c>
      <c r="AG5" s="3" t="str">
        <f t="shared" si="4"/>
        <v>Di</v>
      </c>
      <c r="AH5" s="3" t="str">
        <f t="shared" si="4"/>
        <v>Mi</v>
      </c>
      <c r="AI5" s="3" t="str">
        <f t="shared" si="4"/>
        <v>Do</v>
      </c>
      <c r="AJ5" s="3" t="str">
        <f t="shared" si="4"/>
        <v>Fr</v>
      </c>
      <c r="AK5" s="3" t="str">
        <f t="shared" si="4"/>
        <v>Sa</v>
      </c>
      <c r="AL5" s="3" t="str">
        <f t="shared" si="4"/>
        <v>So</v>
      </c>
      <c r="AM5" s="4" t="str">
        <f t="shared" si="4"/>
        <v>Mo</v>
      </c>
      <c r="AN5" s="65"/>
      <c r="AO5" s="65"/>
    </row>
    <row r="6" spans="1:41" ht="15.75" thickBot="1" x14ac:dyDescent="0.3">
      <c r="A6" s="102"/>
      <c r="B6" s="103"/>
      <c r="C6" s="104"/>
      <c r="D6" s="109" t="str">
        <f>[1]Personalplaner!A34</f>
        <v>Ferien</v>
      </c>
      <c r="E6" s="109"/>
      <c r="F6" s="109"/>
      <c r="G6" s="109"/>
      <c r="H6" s="109"/>
      <c r="I6" s="110"/>
      <c r="J6" s="5">
        <f>G1</f>
        <v>44563</v>
      </c>
      <c r="K6" s="6">
        <f>J6+1</f>
        <v>44564</v>
      </c>
      <c r="L6" s="6">
        <f t="shared" ref="L6:AM6" si="5">K6+1</f>
        <v>44565</v>
      </c>
      <c r="M6" s="6">
        <f t="shared" si="5"/>
        <v>44566</v>
      </c>
      <c r="N6" s="6">
        <f t="shared" si="5"/>
        <v>44567</v>
      </c>
      <c r="O6" s="6">
        <f t="shared" si="5"/>
        <v>44568</v>
      </c>
      <c r="P6" s="6">
        <f t="shared" si="5"/>
        <v>44569</v>
      </c>
      <c r="Q6" s="6">
        <f t="shared" si="5"/>
        <v>44570</v>
      </c>
      <c r="R6" s="6">
        <f t="shared" si="5"/>
        <v>44571</v>
      </c>
      <c r="S6" s="6">
        <f t="shared" si="5"/>
        <v>44572</v>
      </c>
      <c r="T6" s="6">
        <f t="shared" si="5"/>
        <v>44573</v>
      </c>
      <c r="U6" s="6">
        <f t="shared" si="5"/>
        <v>44574</v>
      </c>
      <c r="V6" s="6">
        <f t="shared" si="5"/>
        <v>44575</v>
      </c>
      <c r="W6" s="6">
        <f t="shared" si="5"/>
        <v>44576</v>
      </c>
      <c r="X6" s="6">
        <f t="shared" si="5"/>
        <v>44577</v>
      </c>
      <c r="Y6" s="6">
        <f t="shared" si="5"/>
        <v>44578</v>
      </c>
      <c r="Z6" s="6">
        <f t="shared" si="5"/>
        <v>44579</v>
      </c>
      <c r="AA6" s="6">
        <f t="shared" si="5"/>
        <v>44580</v>
      </c>
      <c r="AB6" s="6">
        <f t="shared" si="5"/>
        <v>44581</v>
      </c>
      <c r="AC6" s="6">
        <f t="shared" si="5"/>
        <v>44582</v>
      </c>
      <c r="AD6" s="6">
        <f t="shared" si="5"/>
        <v>44583</v>
      </c>
      <c r="AE6" s="6">
        <f t="shared" si="5"/>
        <v>44584</v>
      </c>
      <c r="AF6" s="6">
        <f t="shared" si="5"/>
        <v>44585</v>
      </c>
      <c r="AG6" s="6">
        <f t="shared" si="5"/>
        <v>44586</v>
      </c>
      <c r="AH6" s="6">
        <f t="shared" si="5"/>
        <v>44587</v>
      </c>
      <c r="AI6" s="6">
        <f t="shared" si="5"/>
        <v>44588</v>
      </c>
      <c r="AJ6" s="6">
        <f t="shared" si="5"/>
        <v>44589</v>
      </c>
      <c r="AK6" s="6">
        <f t="shared" si="5"/>
        <v>44590</v>
      </c>
      <c r="AL6" s="6">
        <f t="shared" si="5"/>
        <v>44591</v>
      </c>
      <c r="AM6" s="7">
        <f t="shared" si="5"/>
        <v>44592</v>
      </c>
      <c r="AN6" s="65"/>
      <c r="AO6" s="65"/>
    </row>
    <row r="7" spans="1:41" x14ac:dyDescent="0.25">
      <c r="A7" s="102"/>
      <c r="B7" s="103"/>
      <c r="C7" s="104"/>
      <c r="D7" s="111" t="s">
        <v>6</v>
      </c>
      <c r="E7" s="111"/>
      <c r="F7" s="111"/>
      <c r="G7" s="111"/>
      <c r="H7" s="111"/>
      <c r="I7" s="112"/>
      <c r="J7" s="8"/>
      <c r="K7" s="9"/>
      <c r="L7" s="9"/>
      <c r="M7" s="9"/>
      <c r="N7" s="10"/>
      <c r="O7" s="11"/>
      <c r="P7" s="11"/>
      <c r="Q7" s="9"/>
      <c r="R7" s="9"/>
      <c r="S7" s="9"/>
      <c r="T7" s="9"/>
      <c r="U7" s="9"/>
      <c r="V7" s="11"/>
      <c r="W7" s="11"/>
      <c r="X7" s="9"/>
      <c r="Y7" s="12" t="s">
        <v>7</v>
      </c>
      <c r="Z7" s="9"/>
      <c r="AA7" s="12" t="s">
        <v>8</v>
      </c>
      <c r="AB7" s="9"/>
      <c r="AC7" s="11"/>
      <c r="AD7" s="11"/>
      <c r="AE7" s="9"/>
      <c r="AF7" s="9"/>
      <c r="AG7" s="9"/>
      <c r="AH7" s="12" t="s">
        <v>9</v>
      </c>
      <c r="AI7" s="9"/>
      <c r="AJ7" s="11"/>
      <c r="AK7" s="11"/>
      <c r="AL7" s="9"/>
      <c r="AM7" s="210"/>
      <c r="AN7" s="65"/>
      <c r="AO7" s="65"/>
    </row>
    <row r="8" spans="1:41" x14ac:dyDescent="0.25">
      <c r="A8" s="102"/>
      <c r="B8" s="103"/>
      <c r="C8" s="104"/>
      <c r="D8" s="113"/>
      <c r="E8" s="113"/>
      <c r="F8" s="113"/>
      <c r="G8" s="113"/>
      <c r="H8" s="113"/>
      <c r="I8" s="114"/>
      <c r="J8" s="13"/>
      <c r="K8" s="14"/>
      <c r="L8" s="14"/>
      <c r="M8" s="14"/>
      <c r="N8" s="15"/>
      <c r="O8" s="16"/>
      <c r="P8" s="16"/>
      <c r="Q8" s="14"/>
      <c r="R8" s="14"/>
      <c r="S8" s="14"/>
      <c r="T8" s="14"/>
      <c r="U8" s="14"/>
      <c r="V8" s="16"/>
      <c r="W8" s="16"/>
      <c r="X8" s="14"/>
      <c r="Y8" s="14"/>
      <c r="Z8" s="14"/>
      <c r="AA8" s="14"/>
      <c r="AB8" s="14"/>
      <c r="AC8" s="16"/>
      <c r="AD8" s="16"/>
      <c r="AE8" s="14"/>
      <c r="AF8" s="14"/>
      <c r="AG8" s="14"/>
      <c r="AH8" s="14"/>
      <c r="AI8" s="14"/>
      <c r="AJ8" s="16"/>
      <c r="AK8" s="16"/>
      <c r="AL8" s="14"/>
      <c r="AM8" s="211"/>
      <c r="AN8" s="65"/>
      <c r="AO8" s="65"/>
    </row>
    <row r="9" spans="1:41" x14ac:dyDescent="0.25">
      <c r="A9" s="102"/>
      <c r="B9" s="103"/>
      <c r="C9" s="104"/>
      <c r="D9" s="113"/>
      <c r="E9" s="113"/>
      <c r="F9" s="113"/>
      <c r="G9" s="113"/>
      <c r="H9" s="113"/>
      <c r="I9" s="114"/>
      <c r="J9" s="13"/>
      <c r="K9" s="14"/>
      <c r="L9" s="14"/>
      <c r="M9" s="14"/>
      <c r="N9" s="15"/>
      <c r="O9" s="16"/>
      <c r="P9" s="16"/>
      <c r="Q9" s="14"/>
      <c r="R9" s="14"/>
      <c r="S9" s="14"/>
      <c r="T9" s="14"/>
      <c r="U9" s="14"/>
      <c r="V9" s="16"/>
      <c r="W9" s="16"/>
      <c r="X9" s="14"/>
      <c r="Y9" s="14"/>
      <c r="Z9" s="14"/>
      <c r="AA9" s="14"/>
      <c r="AB9" s="14"/>
      <c r="AC9" s="16"/>
      <c r="AD9" s="16"/>
      <c r="AE9" s="14"/>
      <c r="AF9" s="14"/>
      <c r="AG9" s="14"/>
      <c r="AH9" s="14"/>
      <c r="AI9" s="14"/>
      <c r="AJ9" s="16"/>
      <c r="AK9" s="16"/>
      <c r="AL9" s="14"/>
      <c r="AM9" s="211"/>
      <c r="AN9" s="65"/>
      <c r="AO9" s="65"/>
    </row>
    <row r="10" spans="1:41" x14ac:dyDescent="0.25">
      <c r="A10" s="102"/>
      <c r="B10" s="103"/>
      <c r="C10" s="104"/>
      <c r="D10" s="113"/>
      <c r="E10" s="113"/>
      <c r="F10" s="113"/>
      <c r="G10" s="113"/>
      <c r="H10" s="113"/>
      <c r="I10" s="114"/>
      <c r="J10" s="13"/>
      <c r="K10" s="14"/>
      <c r="L10" s="14"/>
      <c r="M10" s="14"/>
      <c r="N10" s="15"/>
      <c r="O10" s="16"/>
      <c r="P10" s="16"/>
      <c r="Q10" s="14"/>
      <c r="R10" s="14"/>
      <c r="S10" s="14"/>
      <c r="T10" s="14"/>
      <c r="U10" s="14"/>
      <c r="V10" s="16"/>
      <c r="W10" s="16"/>
      <c r="X10" s="14"/>
      <c r="Y10" s="14"/>
      <c r="Z10" s="14"/>
      <c r="AA10" s="14"/>
      <c r="AB10" s="14"/>
      <c r="AC10" s="16"/>
      <c r="AD10" s="16"/>
      <c r="AE10" s="14"/>
      <c r="AF10" s="14"/>
      <c r="AG10" s="14"/>
      <c r="AH10" s="14"/>
      <c r="AI10" s="14"/>
      <c r="AJ10" s="16"/>
      <c r="AK10" s="16"/>
      <c r="AL10" s="14"/>
      <c r="AM10" s="211"/>
      <c r="AN10" s="65"/>
      <c r="AO10" s="65"/>
    </row>
    <row r="11" spans="1:41" x14ac:dyDescent="0.25">
      <c r="A11" s="102"/>
      <c r="B11" s="103"/>
      <c r="C11" s="104"/>
      <c r="D11" s="113"/>
      <c r="E11" s="113"/>
      <c r="F11" s="113"/>
      <c r="G11" s="113"/>
      <c r="H11" s="113"/>
      <c r="I11" s="114"/>
      <c r="J11" s="13"/>
      <c r="K11" s="14"/>
      <c r="L11" s="14"/>
      <c r="M11" s="14"/>
      <c r="N11" s="15"/>
      <c r="O11" s="16"/>
      <c r="P11" s="16"/>
      <c r="Q11" s="14"/>
      <c r="R11" s="14"/>
      <c r="S11" s="14"/>
      <c r="T11" s="14"/>
      <c r="U11" s="14"/>
      <c r="V11" s="16"/>
      <c r="W11" s="16"/>
      <c r="X11" s="14"/>
      <c r="Y11" s="14"/>
      <c r="Z11" s="14"/>
      <c r="AA11" s="14"/>
      <c r="AB11" s="14"/>
      <c r="AC11" s="16"/>
      <c r="AD11" s="16"/>
      <c r="AE11" s="14"/>
      <c r="AF11" s="14"/>
      <c r="AG11" s="14"/>
      <c r="AH11" s="14"/>
      <c r="AI11" s="14"/>
      <c r="AJ11" s="16"/>
      <c r="AK11" s="16"/>
      <c r="AL11" s="14"/>
      <c r="AM11" s="211"/>
      <c r="AN11" s="65"/>
      <c r="AO11" s="65"/>
    </row>
    <row r="12" spans="1:41" ht="15.75" thickBot="1" x14ac:dyDescent="0.3">
      <c r="A12" s="102"/>
      <c r="B12" s="103"/>
      <c r="C12" s="104"/>
      <c r="D12" s="115"/>
      <c r="E12" s="115"/>
      <c r="F12" s="115"/>
      <c r="G12" s="115"/>
      <c r="H12" s="115"/>
      <c r="I12" s="116"/>
      <c r="J12" s="17"/>
      <c r="K12" s="18"/>
      <c r="L12" s="18"/>
      <c r="M12" s="18"/>
      <c r="N12" s="19"/>
      <c r="O12" s="20"/>
      <c r="P12" s="20"/>
      <c r="Q12" s="18"/>
      <c r="R12" s="18"/>
      <c r="S12" s="18"/>
      <c r="T12" s="18"/>
      <c r="U12" s="18"/>
      <c r="V12" s="20"/>
      <c r="W12" s="20"/>
      <c r="X12" s="18"/>
      <c r="Y12" s="18"/>
      <c r="Z12" s="18"/>
      <c r="AA12" s="18"/>
      <c r="AB12" s="18"/>
      <c r="AC12" s="20"/>
      <c r="AD12" s="20"/>
      <c r="AE12" s="18"/>
      <c r="AF12" s="18"/>
      <c r="AG12" s="18"/>
      <c r="AH12" s="18"/>
      <c r="AI12" s="18"/>
      <c r="AJ12" s="20"/>
      <c r="AK12" s="20"/>
      <c r="AL12" s="18"/>
      <c r="AM12" s="212"/>
      <c r="AN12" s="65"/>
      <c r="AO12" s="65"/>
    </row>
    <row r="13" spans="1:41" ht="22.5" thickTop="1" thickBot="1" x14ac:dyDescent="0.3">
      <c r="A13" s="117" t="s">
        <v>10</v>
      </c>
      <c r="B13" s="118"/>
      <c r="C13" s="119"/>
      <c r="D13" s="83" t="s">
        <v>11</v>
      </c>
      <c r="E13" s="83"/>
      <c r="F13" s="120">
        <f>COUNTA(C41:C50)</f>
        <v>10</v>
      </c>
      <c r="G13" s="120"/>
      <c r="H13" s="120"/>
      <c r="I13" s="121"/>
      <c r="J13" s="126" t="s">
        <v>12</v>
      </c>
      <c r="K13" s="126"/>
      <c r="L13" s="126"/>
      <c r="M13" s="126"/>
      <c r="N13" s="126"/>
      <c r="O13" s="126"/>
      <c r="P13" s="127"/>
      <c r="Q13" s="128" t="s">
        <v>13</v>
      </c>
      <c r="R13" s="129"/>
      <c r="S13" s="129"/>
      <c r="T13" s="129"/>
      <c r="U13" s="130"/>
      <c r="V13" s="21"/>
      <c r="W13" s="21"/>
      <c r="X13" s="22"/>
      <c r="Y13" s="22"/>
      <c r="Z13" s="22"/>
      <c r="AA13" s="22"/>
      <c r="AB13" s="22"/>
      <c r="AC13" s="21"/>
      <c r="AD13" s="21"/>
      <c r="AE13" s="80" t="s">
        <v>14</v>
      </c>
      <c r="AF13" s="81"/>
      <c r="AG13" s="81"/>
      <c r="AH13" s="81"/>
      <c r="AI13" s="81"/>
      <c r="AJ13" s="81"/>
      <c r="AK13" s="81"/>
      <c r="AL13" s="81"/>
      <c r="AM13" s="213"/>
      <c r="AN13" s="65"/>
      <c r="AO13" s="65"/>
    </row>
    <row r="14" spans="1:41" x14ac:dyDescent="0.25">
      <c r="A14" s="82">
        <f>COUNTA(C41:C50)</f>
        <v>10</v>
      </c>
      <c r="B14" s="83"/>
      <c r="C14" s="84"/>
      <c r="D14" s="86"/>
      <c r="E14" s="86"/>
      <c r="F14" s="122"/>
      <c r="G14" s="122"/>
      <c r="H14" s="122"/>
      <c r="I14" s="123"/>
      <c r="J14" s="91" t="s">
        <v>15</v>
      </c>
      <c r="K14" s="92"/>
      <c r="L14" s="92"/>
      <c r="M14" s="93"/>
      <c r="N14" s="23"/>
      <c r="O14" s="24"/>
      <c r="P14" s="24"/>
      <c r="Q14" s="94" t="s">
        <v>16</v>
      </c>
      <c r="R14" s="95"/>
      <c r="S14" s="95"/>
      <c r="T14" s="95"/>
      <c r="U14" s="96"/>
      <c r="V14" s="24"/>
      <c r="W14" s="24"/>
      <c r="X14" s="25"/>
      <c r="Y14" s="25"/>
      <c r="Z14" s="25"/>
      <c r="AA14" s="25"/>
      <c r="AB14" s="25"/>
      <c r="AC14" s="24"/>
      <c r="AD14" s="24"/>
      <c r="AE14" s="25"/>
      <c r="AF14" s="25"/>
      <c r="AG14" s="25"/>
      <c r="AH14" s="25"/>
      <c r="AI14" s="25"/>
      <c r="AJ14" s="24"/>
      <c r="AK14" s="24"/>
      <c r="AL14" s="25"/>
      <c r="AM14" s="214"/>
      <c r="AN14" s="65"/>
      <c r="AO14" s="65"/>
    </row>
    <row r="15" spans="1:41" x14ac:dyDescent="0.25">
      <c r="A15" s="85"/>
      <c r="B15" s="86"/>
      <c r="C15" s="87"/>
      <c r="D15" s="86"/>
      <c r="E15" s="86"/>
      <c r="F15" s="122"/>
      <c r="G15" s="122"/>
      <c r="H15" s="122"/>
      <c r="I15" s="123"/>
      <c r="J15" s="26"/>
      <c r="K15" s="25"/>
      <c r="L15" s="25"/>
      <c r="M15" s="25"/>
      <c r="N15" s="23"/>
      <c r="O15" s="24"/>
      <c r="P15" s="24"/>
      <c r="Q15" s="25"/>
      <c r="R15" s="25"/>
      <c r="S15" s="25"/>
      <c r="T15" s="25"/>
      <c r="U15" s="25"/>
      <c r="V15" s="24"/>
      <c r="W15" s="24"/>
      <c r="X15" s="27" t="s">
        <v>17</v>
      </c>
      <c r="Y15" s="25"/>
      <c r="Z15" s="25"/>
      <c r="AA15" s="25"/>
      <c r="AB15" s="25"/>
      <c r="AC15" s="24"/>
      <c r="AD15" s="24"/>
      <c r="AE15" s="25"/>
      <c r="AF15" s="25"/>
      <c r="AG15" s="25"/>
      <c r="AH15" s="25"/>
      <c r="AI15" s="25"/>
      <c r="AJ15" s="24"/>
      <c r="AK15" s="24"/>
      <c r="AL15" s="25"/>
      <c r="AM15" s="214"/>
      <c r="AN15" s="65"/>
      <c r="AO15" s="65"/>
    </row>
    <row r="16" spans="1:41" x14ac:dyDescent="0.25">
      <c r="A16" s="85"/>
      <c r="B16" s="86"/>
      <c r="C16" s="87"/>
      <c r="D16" s="86"/>
      <c r="E16" s="86"/>
      <c r="F16" s="122"/>
      <c r="G16" s="122"/>
      <c r="H16" s="122"/>
      <c r="I16" s="123"/>
      <c r="J16" s="26"/>
      <c r="K16" s="25"/>
      <c r="L16" s="25"/>
      <c r="M16" s="25"/>
      <c r="N16" s="23"/>
      <c r="O16" s="24"/>
      <c r="P16" s="24"/>
      <c r="Q16" s="25"/>
      <c r="R16" s="25"/>
      <c r="S16" s="25"/>
      <c r="T16" s="25"/>
      <c r="U16" s="25"/>
      <c r="V16" s="24"/>
      <c r="W16" s="24"/>
      <c r="X16" s="25"/>
      <c r="Y16" s="25"/>
      <c r="Z16" s="25"/>
      <c r="AA16" s="25"/>
      <c r="AB16" s="25"/>
      <c r="AC16" s="24"/>
      <c r="AD16" s="24"/>
      <c r="AE16" s="25"/>
      <c r="AF16" s="25"/>
      <c r="AG16" s="25"/>
      <c r="AH16" s="25"/>
      <c r="AI16" s="25"/>
      <c r="AJ16" s="24"/>
      <c r="AK16" s="24"/>
      <c r="AL16" s="25"/>
      <c r="AM16" s="214"/>
      <c r="AN16" s="65"/>
      <c r="AO16" s="65"/>
    </row>
    <row r="17" spans="1:41" ht="15.75" thickBot="1" x14ac:dyDescent="0.3">
      <c r="A17" s="88"/>
      <c r="B17" s="89"/>
      <c r="C17" s="90"/>
      <c r="D17" s="89"/>
      <c r="E17" s="89"/>
      <c r="F17" s="124"/>
      <c r="G17" s="124"/>
      <c r="H17" s="124"/>
      <c r="I17" s="125"/>
      <c r="J17" s="28"/>
      <c r="K17" s="29"/>
      <c r="L17" s="29"/>
      <c r="M17" s="29"/>
      <c r="N17" s="30"/>
      <c r="O17" s="31"/>
      <c r="P17" s="31"/>
      <c r="Q17" s="32" t="s">
        <v>17</v>
      </c>
      <c r="R17" s="29"/>
      <c r="S17" s="29"/>
      <c r="T17" s="29"/>
      <c r="U17" s="29"/>
      <c r="V17" s="31"/>
      <c r="W17" s="31"/>
      <c r="X17" s="32" t="s">
        <v>17</v>
      </c>
      <c r="Y17" s="32" t="s">
        <v>17</v>
      </c>
      <c r="Z17" s="29"/>
      <c r="AA17" s="29"/>
      <c r="AB17" s="32" t="s">
        <v>17</v>
      </c>
      <c r="AC17" s="31"/>
      <c r="AD17" s="31"/>
      <c r="AE17" s="29"/>
      <c r="AF17" s="29"/>
      <c r="AG17" s="29"/>
      <c r="AH17" s="29"/>
      <c r="AI17" s="29"/>
      <c r="AJ17" s="31"/>
      <c r="AK17" s="31"/>
      <c r="AL17" s="29"/>
      <c r="AM17" s="215"/>
      <c r="AN17" s="65"/>
      <c r="AO17" s="65"/>
    </row>
    <row r="18" spans="1:41" ht="22.5" thickTop="1" thickBot="1" x14ac:dyDescent="0.3">
      <c r="A18" s="117" t="s">
        <v>18</v>
      </c>
      <c r="B18" s="118"/>
      <c r="C18" s="119"/>
      <c r="D18" s="146" t="s">
        <v>19</v>
      </c>
      <c r="E18" s="146"/>
      <c r="F18" s="149">
        <f>COUNTA(C41:C50)</f>
        <v>10</v>
      </c>
      <c r="G18" s="149"/>
      <c r="H18" s="149"/>
      <c r="I18" s="150"/>
      <c r="J18" s="126" t="s">
        <v>12</v>
      </c>
      <c r="K18" s="126"/>
      <c r="L18" s="126"/>
      <c r="M18" s="126"/>
      <c r="N18" s="126"/>
      <c r="O18" s="126"/>
      <c r="P18" s="127"/>
      <c r="Q18" s="128" t="s">
        <v>20</v>
      </c>
      <c r="R18" s="129"/>
      <c r="S18" s="129"/>
      <c r="T18" s="129"/>
      <c r="U18" s="130"/>
      <c r="V18" s="33"/>
      <c r="W18" s="33"/>
      <c r="X18" s="128" t="s">
        <v>21</v>
      </c>
      <c r="Y18" s="129"/>
      <c r="Z18" s="129"/>
      <c r="AA18" s="129"/>
      <c r="AB18" s="130"/>
      <c r="AC18" s="33"/>
      <c r="AD18" s="33"/>
      <c r="AE18" s="80" t="s">
        <v>22</v>
      </c>
      <c r="AF18" s="81"/>
      <c r="AG18" s="81"/>
      <c r="AH18" s="81"/>
      <c r="AI18" s="81"/>
      <c r="AJ18" s="81"/>
      <c r="AK18" s="81"/>
      <c r="AL18" s="81"/>
      <c r="AM18" s="213"/>
      <c r="AN18" s="65"/>
      <c r="AO18" s="65"/>
    </row>
    <row r="19" spans="1:41" x14ac:dyDescent="0.25">
      <c r="A19" s="82">
        <f>COUNTIF(J41:J50,"A")+COUNTIF(J41:J50,"W")+COUNTIF(J41:J50,"AH")+COUNTIF(J41:J50,"KH")+COUNTIF(J41:J50,"UH")</f>
        <v>1</v>
      </c>
      <c r="B19" s="83"/>
      <c r="C19" s="84"/>
      <c r="D19" s="147"/>
      <c r="E19" s="147"/>
      <c r="F19" s="151"/>
      <c r="G19" s="151"/>
      <c r="H19" s="151"/>
      <c r="I19" s="152"/>
      <c r="J19" s="91" t="s">
        <v>15</v>
      </c>
      <c r="K19" s="92"/>
      <c r="L19" s="92"/>
      <c r="M19" s="93"/>
      <c r="N19" s="34"/>
      <c r="O19" s="35"/>
      <c r="P19" s="35"/>
      <c r="Q19" s="36"/>
      <c r="R19" s="36"/>
      <c r="S19" s="36"/>
      <c r="T19" s="36"/>
      <c r="U19" s="36"/>
      <c r="V19" s="35"/>
      <c r="W19" s="35"/>
      <c r="X19" s="37" t="s">
        <v>23</v>
      </c>
      <c r="Y19" s="36"/>
      <c r="Z19" s="36"/>
      <c r="AA19" s="36"/>
      <c r="AB19" s="36"/>
      <c r="AC19" s="35"/>
      <c r="AD19" s="35"/>
      <c r="AE19" s="36"/>
      <c r="AF19" s="36"/>
      <c r="AG19" s="36"/>
      <c r="AH19" s="36"/>
      <c r="AI19" s="36"/>
      <c r="AJ19" s="35"/>
      <c r="AK19" s="35"/>
      <c r="AL19" s="36"/>
      <c r="AM19" s="216"/>
      <c r="AN19" s="65"/>
      <c r="AO19" s="65"/>
    </row>
    <row r="20" spans="1:41" x14ac:dyDescent="0.25">
      <c r="A20" s="85"/>
      <c r="B20" s="86"/>
      <c r="C20" s="87"/>
      <c r="D20" s="147"/>
      <c r="E20" s="147"/>
      <c r="F20" s="151"/>
      <c r="G20" s="151"/>
      <c r="H20" s="151"/>
      <c r="I20" s="152"/>
      <c r="J20" s="36"/>
      <c r="K20" s="36"/>
      <c r="L20" s="36"/>
      <c r="M20" s="36"/>
      <c r="N20" s="34"/>
      <c r="O20" s="35"/>
      <c r="P20" s="35"/>
      <c r="Q20" s="36"/>
      <c r="R20" s="36"/>
      <c r="S20" s="36"/>
      <c r="T20" s="36"/>
      <c r="U20" s="36"/>
      <c r="V20" s="35"/>
      <c r="W20" s="35"/>
      <c r="X20" s="36"/>
      <c r="Y20" s="36"/>
      <c r="Z20" s="36"/>
      <c r="AA20" s="36"/>
      <c r="AB20" s="36"/>
      <c r="AC20" s="35"/>
      <c r="AD20" s="35"/>
      <c r="AE20" s="36"/>
      <c r="AF20" s="36"/>
      <c r="AG20" s="36"/>
      <c r="AH20" s="36"/>
      <c r="AI20" s="36"/>
      <c r="AJ20" s="35"/>
      <c r="AK20" s="35"/>
      <c r="AL20" s="36"/>
      <c r="AM20" s="216"/>
      <c r="AN20" s="65"/>
      <c r="AO20" s="65"/>
    </row>
    <row r="21" spans="1:41" ht="15.75" thickBot="1" x14ac:dyDescent="0.3">
      <c r="A21" s="88"/>
      <c r="B21" s="89"/>
      <c r="C21" s="90"/>
      <c r="D21" s="148"/>
      <c r="E21" s="148"/>
      <c r="F21" s="153"/>
      <c r="G21" s="153"/>
      <c r="H21" s="153"/>
      <c r="I21" s="154"/>
      <c r="J21" s="38"/>
      <c r="K21" s="38"/>
      <c r="L21" s="38"/>
      <c r="M21" s="38"/>
      <c r="N21" s="39"/>
      <c r="O21" s="40"/>
      <c r="P21" s="40"/>
      <c r="Q21" s="38"/>
      <c r="R21" s="38"/>
      <c r="S21" s="38"/>
      <c r="T21" s="38"/>
      <c r="U21" s="38"/>
      <c r="V21" s="40"/>
      <c r="W21" s="40"/>
      <c r="X21" s="38"/>
      <c r="Y21" s="38"/>
      <c r="Z21" s="38"/>
      <c r="AA21" s="38"/>
      <c r="AB21" s="38"/>
      <c r="AC21" s="40"/>
      <c r="AD21" s="40"/>
      <c r="AE21" s="38"/>
      <c r="AF21" s="38"/>
      <c r="AG21" s="38"/>
      <c r="AH21" s="38"/>
      <c r="AI21" s="38"/>
      <c r="AJ21" s="40"/>
      <c r="AK21" s="40"/>
      <c r="AL21" s="38"/>
      <c r="AM21" s="217"/>
      <c r="AN21" s="65"/>
      <c r="AO21" s="65"/>
    </row>
    <row r="22" spans="1:41" ht="15.75" thickTop="1" x14ac:dyDescent="0.25">
      <c r="A22" s="218" t="s">
        <v>58</v>
      </c>
      <c r="B22" s="155"/>
      <c r="C22" s="156"/>
      <c r="D22" s="137" t="s">
        <v>24</v>
      </c>
      <c r="E22" s="137"/>
      <c r="F22" s="140">
        <f>COUNTA(C41:C50)</f>
        <v>10</v>
      </c>
      <c r="G22" s="140"/>
      <c r="H22" s="140"/>
      <c r="I22" s="141"/>
      <c r="J22" s="41"/>
      <c r="K22" s="41"/>
      <c r="L22" s="41"/>
      <c r="M22" s="41"/>
      <c r="N22" s="42"/>
      <c r="O22" s="33"/>
      <c r="P22" s="33"/>
      <c r="Q22" s="41"/>
      <c r="R22" s="41"/>
      <c r="S22" s="41"/>
      <c r="T22" s="41"/>
      <c r="U22" s="41"/>
      <c r="V22" s="33"/>
      <c r="W22" s="33"/>
      <c r="X22" s="41"/>
      <c r="Y22" s="41"/>
      <c r="Z22" s="41"/>
      <c r="AA22" s="41"/>
      <c r="AB22" s="41"/>
      <c r="AC22" s="33"/>
      <c r="AD22" s="33"/>
      <c r="AE22" s="41"/>
      <c r="AF22" s="41"/>
      <c r="AG22" s="41"/>
      <c r="AH22" s="41"/>
      <c r="AI22" s="41"/>
      <c r="AJ22" s="33"/>
      <c r="AK22" s="33"/>
      <c r="AL22" s="41"/>
      <c r="AM22" s="219"/>
      <c r="AN22" s="65"/>
      <c r="AO22" s="65"/>
    </row>
    <row r="23" spans="1:41" x14ac:dyDescent="0.25">
      <c r="A23" s="220"/>
      <c r="B23" s="157"/>
      <c r="C23" s="158"/>
      <c r="D23" s="138"/>
      <c r="E23" s="138"/>
      <c r="F23" s="142"/>
      <c r="G23" s="142"/>
      <c r="H23" s="142"/>
      <c r="I23" s="143"/>
      <c r="J23" s="36"/>
      <c r="K23" s="36"/>
      <c r="L23" s="36"/>
      <c r="M23" s="36"/>
      <c r="N23" s="34"/>
      <c r="O23" s="35"/>
      <c r="P23" s="35"/>
      <c r="Q23" s="36"/>
      <c r="R23" s="36"/>
      <c r="S23" s="36"/>
      <c r="T23" s="36"/>
      <c r="U23" s="36"/>
      <c r="V23" s="35"/>
      <c r="W23" s="35"/>
      <c r="X23" s="36"/>
      <c r="Y23" s="36"/>
      <c r="Z23" s="36"/>
      <c r="AA23" s="36"/>
      <c r="AB23" s="36"/>
      <c r="AC23" s="35"/>
      <c r="AD23" s="35"/>
      <c r="AE23" s="36"/>
      <c r="AF23" s="36"/>
      <c r="AG23" s="36"/>
      <c r="AH23" s="36"/>
      <c r="AI23" s="36"/>
      <c r="AJ23" s="35"/>
      <c r="AK23" s="35"/>
      <c r="AL23" s="36"/>
      <c r="AM23" s="216"/>
      <c r="AN23" s="65"/>
      <c r="AO23" s="65"/>
    </row>
    <row r="24" spans="1:41" x14ac:dyDescent="0.25">
      <c r="A24" s="220"/>
      <c r="B24" s="157"/>
      <c r="C24" s="158"/>
      <c r="D24" s="138"/>
      <c r="E24" s="138"/>
      <c r="F24" s="142"/>
      <c r="G24" s="142"/>
      <c r="H24" s="142"/>
      <c r="I24" s="143"/>
      <c r="J24" s="36"/>
      <c r="K24" s="36"/>
      <c r="L24" s="36"/>
      <c r="M24" s="36"/>
      <c r="N24" s="34"/>
      <c r="O24" s="35"/>
      <c r="P24" s="35"/>
      <c r="Q24" s="36"/>
      <c r="R24" s="36"/>
      <c r="S24" s="36"/>
      <c r="T24" s="36"/>
      <c r="U24" s="36"/>
      <c r="V24" s="35"/>
      <c r="W24" s="35"/>
      <c r="X24" s="36"/>
      <c r="Y24" s="36"/>
      <c r="Z24" s="36"/>
      <c r="AA24" s="36"/>
      <c r="AB24" s="36"/>
      <c r="AC24" s="35"/>
      <c r="AD24" s="35"/>
      <c r="AE24" s="36"/>
      <c r="AF24" s="36"/>
      <c r="AG24" s="36"/>
      <c r="AH24" s="36"/>
      <c r="AI24" s="36"/>
      <c r="AJ24" s="35"/>
      <c r="AK24" s="35"/>
      <c r="AL24" s="36"/>
      <c r="AM24" s="216"/>
      <c r="AN24" s="65"/>
      <c r="AO24" s="65"/>
    </row>
    <row r="25" spans="1:41" ht="15.75" thickBot="1" x14ac:dyDescent="0.3">
      <c r="A25" s="220"/>
      <c r="B25" s="157"/>
      <c r="C25" s="158"/>
      <c r="D25" s="139"/>
      <c r="E25" s="139"/>
      <c r="F25" s="144"/>
      <c r="G25" s="144"/>
      <c r="H25" s="144"/>
      <c r="I25" s="145"/>
      <c r="J25" s="38"/>
      <c r="K25" s="38"/>
      <c r="L25" s="38"/>
      <c r="M25" s="38"/>
      <c r="N25" s="39"/>
      <c r="O25" s="40"/>
      <c r="P25" s="40"/>
      <c r="Q25" s="38"/>
      <c r="R25" s="38"/>
      <c r="S25" s="38"/>
      <c r="T25" s="38"/>
      <c r="U25" s="38"/>
      <c r="V25" s="40"/>
      <c r="W25" s="40"/>
      <c r="X25" s="38"/>
      <c r="Y25" s="38"/>
      <c r="Z25" s="38"/>
      <c r="AA25" s="38"/>
      <c r="AB25" s="38"/>
      <c r="AC25" s="40"/>
      <c r="AD25" s="40"/>
      <c r="AE25" s="38"/>
      <c r="AF25" s="38"/>
      <c r="AG25" s="38"/>
      <c r="AH25" s="38"/>
      <c r="AI25" s="38"/>
      <c r="AJ25" s="40"/>
      <c r="AK25" s="40"/>
      <c r="AL25" s="38"/>
      <c r="AM25" s="217"/>
      <c r="AN25" s="65"/>
      <c r="AO25" s="65"/>
    </row>
    <row r="26" spans="1:41" ht="15.75" customHeight="1" thickTop="1" x14ac:dyDescent="0.25">
      <c r="A26" s="220"/>
      <c r="B26" s="157"/>
      <c r="C26" s="158"/>
      <c r="D26" s="131" t="s">
        <v>28</v>
      </c>
      <c r="E26" s="131"/>
      <c r="F26" s="133">
        <f>COUNTA(C41:C50)</f>
        <v>10</v>
      </c>
      <c r="G26" s="133"/>
      <c r="H26" s="133"/>
      <c r="I26" s="134"/>
      <c r="J26" s="126" t="s">
        <v>12</v>
      </c>
      <c r="K26" s="126"/>
      <c r="L26" s="126"/>
      <c r="M26" s="126"/>
      <c r="N26" s="126"/>
      <c r="O26" s="126"/>
      <c r="P26" s="127"/>
      <c r="Q26" s="128" t="s">
        <v>20</v>
      </c>
      <c r="R26" s="129"/>
      <c r="S26" s="129"/>
      <c r="T26" s="129"/>
      <c r="U26" s="130"/>
      <c r="V26" s="33"/>
      <c r="W26" s="33"/>
      <c r="X26" s="161" t="s">
        <v>23</v>
      </c>
      <c r="Y26" s="162"/>
      <c r="Z26" s="162"/>
      <c r="AA26" s="162"/>
      <c r="AB26" s="163"/>
      <c r="AC26" s="33"/>
      <c r="AD26" s="33"/>
      <c r="AE26" s="80" t="s">
        <v>22</v>
      </c>
      <c r="AF26" s="81"/>
      <c r="AG26" s="81"/>
      <c r="AH26" s="81"/>
      <c r="AI26" s="81"/>
      <c r="AJ26" s="81"/>
      <c r="AK26" s="81"/>
      <c r="AL26" s="81"/>
      <c r="AM26" s="213"/>
      <c r="AN26" s="65"/>
      <c r="AO26" s="65"/>
    </row>
    <row r="27" spans="1:41" ht="15" customHeight="1" x14ac:dyDescent="0.25">
      <c r="A27" s="220"/>
      <c r="B27" s="157"/>
      <c r="C27" s="158"/>
      <c r="D27" s="132"/>
      <c r="E27" s="132"/>
      <c r="F27" s="135"/>
      <c r="G27" s="135"/>
      <c r="H27" s="135"/>
      <c r="I27" s="136"/>
      <c r="J27" s="91" t="s">
        <v>15</v>
      </c>
      <c r="K27" s="92"/>
      <c r="L27" s="92"/>
      <c r="M27" s="93"/>
      <c r="N27" s="34"/>
      <c r="O27" s="35"/>
      <c r="P27" s="35"/>
      <c r="Q27" s="36"/>
      <c r="R27" s="36"/>
      <c r="S27" s="36"/>
      <c r="T27" s="36"/>
      <c r="U27" s="36"/>
      <c r="V27" s="35"/>
      <c r="W27" s="35"/>
      <c r="X27" s="37" t="s">
        <v>25</v>
      </c>
      <c r="Y27" s="37" t="s">
        <v>26</v>
      </c>
      <c r="Z27" s="37" t="s">
        <v>27</v>
      </c>
      <c r="AA27" s="36"/>
      <c r="AB27" s="36"/>
      <c r="AC27" s="35"/>
      <c r="AD27" s="35"/>
      <c r="AE27" s="36"/>
      <c r="AF27" s="36"/>
      <c r="AG27" s="36"/>
      <c r="AH27" s="36"/>
      <c r="AI27" s="36"/>
      <c r="AJ27" s="35"/>
      <c r="AK27" s="35"/>
      <c r="AL27" s="36"/>
      <c r="AM27" s="216"/>
      <c r="AN27" s="65"/>
      <c r="AO27" s="65"/>
    </row>
    <row r="28" spans="1:41" ht="15" customHeight="1" x14ac:dyDescent="0.25">
      <c r="A28" s="220"/>
      <c r="B28" s="157"/>
      <c r="C28" s="158"/>
      <c r="D28" s="132"/>
      <c r="E28" s="132"/>
      <c r="F28" s="135"/>
      <c r="G28" s="135"/>
      <c r="H28" s="135"/>
      <c r="I28" s="136"/>
      <c r="J28" s="36"/>
      <c r="K28" s="36"/>
      <c r="L28" s="36"/>
      <c r="M28" s="36"/>
      <c r="N28" s="34"/>
      <c r="O28" s="35"/>
      <c r="P28" s="35"/>
      <c r="Q28" s="36"/>
      <c r="R28" s="36"/>
      <c r="S28" s="36"/>
      <c r="T28" s="36"/>
      <c r="U28" s="36"/>
      <c r="V28" s="35"/>
      <c r="W28" s="35"/>
      <c r="X28" s="36"/>
      <c r="Y28" s="36"/>
      <c r="Z28" s="36"/>
      <c r="AA28" s="36"/>
      <c r="AB28" s="36"/>
      <c r="AC28" s="35"/>
      <c r="AD28" s="35"/>
      <c r="AE28" s="36"/>
      <c r="AF28" s="36"/>
      <c r="AG28" s="36"/>
      <c r="AH28" s="36"/>
      <c r="AI28" s="36"/>
      <c r="AJ28" s="35"/>
      <c r="AK28" s="35"/>
      <c r="AL28" s="36"/>
      <c r="AM28" s="216"/>
      <c r="AN28" s="65"/>
      <c r="AO28" s="65"/>
    </row>
    <row r="29" spans="1:41" ht="15.75" customHeight="1" thickBot="1" x14ac:dyDescent="0.3">
      <c r="A29" s="220"/>
      <c r="B29" s="157"/>
      <c r="C29" s="158"/>
      <c r="D29" s="132"/>
      <c r="E29" s="132"/>
      <c r="F29" s="135"/>
      <c r="G29" s="135"/>
      <c r="H29" s="135"/>
      <c r="I29" s="136"/>
      <c r="J29" s="38"/>
      <c r="K29" s="38"/>
      <c r="L29" s="38"/>
      <c r="M29" s="38"/>
      <c r="N29" s="39"/>
      <c r="O29" s="40"/>
      <c r="P29" s="40"/>
      <c r="Q29" s="38"/>
      <c r="R29" s="38"/>
      <c r="S29" s="38"/>
      <c r="T29" s="38"/>
      <c r="U29" s="38"/>
      <c r="V29" s="40"/>
      <c r="W29" s="40"/>
      <c r="X29" s="38"/>
      <c r="Y29" s="38"/>
      <c r="Z29" s="38"/>
      <c r="AA29" s="38"/>
      <c r="AB29" s="38"/>
      <c r="AC29" s="40"/>
      <c r="AD29" s="40"/>
      <c r="AE29" s="38"/>
      <c r="AF29" s="38"/>
      <c r="AG29" s="38"/>
      <c r="AH29" s="38"/>
      <c r="AI29" s="38"/>
      <c r="AJ29" s="40"/>
      <c r="AK29" s="40"/>
      <c r="AL29" s="38"/>
      <c r="AM29" s="217"/>
      <c r="AN29" s="65"/>
      <c r="AO29" s="65"/>
    </row>
    <row r="30" spans="1:41" ht="15.75" customHeight="1" thickTop="1" x14ac:dyDescent="0.25">
      <c r="A30" s="220"/>
      <c r="B30" s="157"/>
      <c r="C30" s="158"/>
      <c r="D30" s="164" t="s">
        <v>59</v>
      </c>
      <c r="E30" s="164"/>
      <c r="F30" s="166">
        <f>COUNTA(C41:C50)</f>
        <v>10</v>
      </c>
      <c r="G30" s="166"/>
      <c r="H30" s="166"/>
      <c r="I30" s="167"/>
      <c r="J30" s="170" t="s">
        <v>12</v>
      </c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221"/>
      <c r="AN30" s="65"/>
      <c r="AO30" s="65"/>
    </row>
    <row r="31" spans="1:41" ht="15" customHeight="1" x14ac:dyDescent="0.25">
      <c r="A31" s="220"/>
      <c r="B31" s="157"/>
      <c r="C31" s="158"/>
      <c r="D31" s="165"/>
      <c r="E31" s="165"/>
      <c r="F31" s="168"/>
      <c r="G31" s="168"/>
      <c r="H31" s="168"/>
      <c r="I31" s="169"/>
      <c r="J31" s="36"/>
      <c r="K31" s="36"/>
      <c r="L31" s="36"/>
      <c r="M31" s="36"/>
      <c r="N31" s="34"/>
      <c r="O31" s="35"/>
      <c r="P31" s="35"/>
      <c r="Q31" s="36"/>
      <c r="R31" s="36"/>
      <c r="S31" s="36"/>
      <c r="T31" s="36"/>
      <c r="U31" s="36"/>
      <c r="V31" s="35"/>
      <c r="W31" s="35"/>
      <c r="X31" s="36"/>
      <c r="Y31" s="36"/>
      <c r="Z31" s="36"/>
      <c r="AA31" s="36"/>
      <c r="AB31" s="36"/>
      <c r="AC31" s="35"/>
      <c r="AD31" s="35"/>
      <c r="AE31" s="36"/>
      <c r="AF31" s="36"/>
      <c r="AG31" s="36"/>
      <c r="AH31" s="36"/>
      <c r="AI31" s="36"/>
      <c r="AJ31" s="35"/>
      <c r="AK31" s="35"/>
      <c r="AL31" s="171" t="s">
        <v>29</v>
      </c>
      <c r="AM31" s="222"/>
      <c r="AN31" s="65"/>
      <c r="AO31" s="65"/>
    </row>
    <row r="32" spans="1:41" ht="15" customHeight="1" x14ac:dyDescent="0.25">
      <c r="A32" s="220"/>
      <c r="B32" s="157"/>
      <c r="C32" s="158"/>
      <c r="D32" s="165"/>
      <c r="E32" s="165"/>
      <c r="F32" s="168"/>
      <c r="G32" s="168"/>
      <c r="H32" s="168"/>
      <c r="I32" s="169"/>
      <c r="J32" s="36"/>
      <c r="K32" s="36"/>
      <c r="L32" s="36"/>
      <c r="M32" s="36"/>
      <c r="N32" s="34"/>
      <c r="O32" s="35"/>
      <c r="P32" s="35"/>
      <c r="Q32" s="36"/>
      <c r="R32" s="36"/>
      <c r="S32" s="36"/>
      <c r="T32" s="36"/>
      <c r="U32" s="36"/>
      <c r="V32" s="35"/>
      <c r="W32" s="35"/>
      <c r="X32" s="36"/>
      <c r="Y32" s="36"/>
      <c r="Z32" s="36"/>
      <c r="AA32" s="36"/>
      <c r="AB32" s="36"/>
      <c r="AC32" s="35"/>
      <c r="AD32" s="35"/>
      <c r="AE32" s="36"/>
      <c r="AF32" s="36"/>
      <c r="AG32" s="36"/>
      <c r="AH32" s="36"/>
      <c r="AI32" s="36"/>
      <c r="AJ32" s="35"/>
      <c r="AK32" s="35"/>
      <c r="AL32" s="36"/>
      <c r="AM32" s="216"/>
      <c r="AN32" s="65"/>
      <c r="AO32" s="65"/>
    </row>
    <row r="33" spans="1:41" ht="15.75" customHeight="1" thickBot="1" x14ac:dyDescent="0.3">
      <c r="A33" s="223"/>
      <c r="B33" s="159"/>
      <c r="C33" s="160"/>
      <c r="D33" s="165"/>
      <c r="E33" s="165"/>
      <c r="F33" s="168"/>
      <c r="G33" s="168"/>
      <c r="H33" s="168"/>
      <c r="I33" s="169"/>
      <c r="J33" s="38"/>
      <c r="K33" s="38"/>
      <c r="L33" s="38"/>
      <c r="M33" s="38"/>
      <c r="N33" s="39"/>
      <c r="O33" s="40"/>
      <c r="P33" s="40"/>
      <c r="Q33" s="38"/>
      <c r="R33" s="38"/>
      <c r="S33" s="38"/>
      <c r="T33" s="38"/>
      <c r="U33" s="38"/>
      <c r="V33" s="40"/>
      <c r="W33" s="40"/>
      <c r="X33" s="38"/>
      <c r="Y33" s="38"/>
      <c r="Z33" s="38"/>
      <c r="AA33" s="38"/>
      <c r="AB33" s="38"/>
      <c r="AC33" s="40"/>
      <c r="AD33" s="40"/>
      <c r="AE33" s="38"/>
      <c r="AF33" s="38"/>
      <c r="AG33" s="38"/>
      <c r="AH33" s="38"/>
      <c r="AI33" s="38"/>
      <c r="AJ33" s="40"/>
      <c r="AK33" s="40"/>
      <c r="AL33" s="38"/>
      <c r="AM33" s="217"/>
      <c r="AN33" s="65"/>
      <c r="AO33" s="65"/>
    </row>
    <row r="34" spans="1:41" ht="60.75" thickBot="1" x14ac:dyDescent="0.3">
      <c r="A34" s="224" t="s">
        <v>30</v>
      </c>
      <c r="B34" s="177"/>
      <c r="C34" s="178"/>
      <c r="D34" s="43" t="s">
        <v>61</v>
      </c>
      <c r="E34" s="44" t="s">
        <v>62</v>
      </c>
      <c r="F34" s="45"/>
      <c r="G34" s="46" t="s">
        <v>31</v>
      </c>
      <c r="H34" s="46" t="s">
        <v>64</v>
      </c>
      <c r="I34" s="47" t="s">
        <v>63</v>
      </c>
      <c r="J34" s="174" t="str">
        <f t="shared" ref="J34:AM34" si="6">IF(ISNA(VLOOKUP(J40,Feiertage1,1,FALSE)),"",VLOOKUP(J40,Feiertage1,2,FALSE))</f>
        <v/>
      </c>
      <c r="K34" s="172" t="str">
        <f t="shared" si="6"/>
        <v/>
      </c>
      <c r="L34" s="172" t="str">
        <f t="shared" si="6"/>
        <v/>
      </c>
      <c r="M34" s="172" t="str">
        <f t="shared" si="6"/>
        <v/>
      </c>
      <c r="N34" s="172" t="str">
        <f t="shared" si="6"/>
        <v/>
      </c>
      <c r="O34" s="172" t="str">
        <f t="shared" si="6"/>
        <v/>
      </c>
      <c r="P34" s="172" t="str">
        <f t="shared" si="6"/>
        <v/>
      </c>
      <c r="Q34" s="172" t="str">
        <f t="shared" si="6"/>
        <v/>
      </c>
      <c r="R34" s="172" t="str">
        <f t="shared" si="6"/>
        <v>Neujahr</v>
      </c>
      <c r="S34" s="172" t="str">
        <f t="shared" si="6"/>
        <v/>
      </c>
      <c r="T34" s="172" t="str">
        <f t="shared" si="6"/>
        <v/>
      </c>
      <c r="U34" s="172" t="str">
        <f t="shared" si="6"/>
        <v/>
      </c>
      <c r="V34" s="172" t="str">
        <f t="shared" si="6"/>
        <v/>
      </c>
      <c r="W34" s="172" t="str">
        <f t="shared" si="6"/>
        <v>Heilige 3 Könige</v>
      </c>
      <c r="X34" s="172" t="str">
        <f t="shared" si="6"/>
        <v/>
      </c>
      <c r="Y34" s="172" t="str">
        <f t="shared" si="6"/>
        <v/>
      </c>
      <c r="Z34" s="172" t="str">
        <f t="shared" si="6"/>
        <v/>
      </c>
      <c r="AA34" s="172" t="str">
        <f t="shared" si="6"/>
        <v/>
      </c>
      <c r="AB34" s="172" t="str">
        <f t="shared" si="6"/>
        <v/>
      </c>
      <c r="AC34" s="172" t="str">
        <f t="shared" si="6"/>
        <v/>
      </c>
      <c r="AD34" s="172" t="str">
        <f t="shared" si="6"/>
        <v/>
      </c>
      <c r="AE34" s="172" t="str">
        <f t="shared" si="6"/>
        <v/>
      </c>
      <c r="AF34" s="172" t="str">
        <f t="shared" si="6"/>
        <v/>
      </c>
      <c r="AG34" s="172" t="str">
        <f t="shared" si="6"/>
        <v/>
      </c>
      <c r="AH34" s="172" t="str">
        <f t="shared" si="6"/>
        <v/>
      </c>
      <c r="AI34" s="172" t="str">
        <f t="shared" si="6"/>
        <v/>
      </c>
      <c r="AJ34" s="172" t="str">
        <f t="shared" si="6"/>
        <v/>
      </c>
      <c r="AK34" s="172" t="str">
        <f t="shared" si="6"/>
        <v/>
      </c>
      <c r="AL34" s="172" t="str">
        <f t="shared" si="6"/>
        <v/>
      </c>
      <c r="AM34" s="225" t="str">
        <f t="shared" si="6"/>
        <v/>
      </c>
      <c r="AN34" s="65"/>
      <c r="AO34" s="65"/>
    </row>
    <row r="35" spans="1:41" x14ac:dyDescent="0.25">
      <c r="A35" s="226" t="s">
        <v>32</v>
      </c>
      <c r="B35" s="227"/>
      <c r="C35" s="179"/>
      <c r="D35" s="180" t="s">
        <v>33</v>
      </c>
      <c r="E35" s="183" t="s">
        <v>34</v>
      </c>
      <c r="F35" s="186" t="s">
        <v>35</v>
      </c>
      <c r="G35" s="202" t="s">
        <v>36</v>
      </c>
      <c r="H35" s="194" t="s">
        <v>37</v>
      </c>
      <c r="I35" s="197" t="s">
        <v>38</v>
      </c>
      <c r="J35" s="175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225"/>
      <c r="AN35" s="65"/>
      <c r="AO35" s="65"/>
    </row>
    <row r="36" spans="1:41" x14ac:dyDescent="0.25">
      <c r="A36" s="228"/>
      <c r="B36" s="190"/>
      <c r="C36" s="191"/>
      <c r="D36" s="181"/>
      <c r="E36" s="184"/>
      <c r="F36" s="187"/>
      <c r="G36" s="203"/>
      <c r="H36" s="195"/>
      <c r="I36" s="198"/>
      <c r="J36" s="176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  <c r="AI36" s="173"/>
      <c r="AJ36" s="173"/>
      <c r="AK36" s="173"/>
      <c r="AL36" s="173"/>
      <c r="AM36" s="229"/>
      <c r="AN36" s="65"/>
      <c r="AO36" s="65"/>
    </row>
    <row r="37" spans="1:41" ht="15.75" x14ac:dyDescent="0.25">
      <c r="A37" s="228"/>
      <c r="B37" s="190"/>
      <c r="C37" s="191"/>
      <c r="D37" s="181"/>
      <c r="E37" s="184"/>
      <c r="F37" s="187"/>
      <c r="G37" s="203"/>
      <c r="H37" s="195"/>
      <c r="I37" s="198"/>
      <c r="J37" s="97" t="str">
        <f>TEXT(P40,"MMMM") &amp; " "&amp;TEXT(P40,"JJJJ")</f>
        <v>Dezember 2022</v>
      </c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208"/>
      <c r="AN37" s="65"/>
      <c r="AO37" s="65"/>
    </row>
    <row r="38" spans="1:41" x14ac:dyDescent="0.25">
      <c r="A38" s="228"/>
      <c r="B38" s="190"/>
      <c r="C38" s="191"/>
      <c r="D38" s="181"/>
      <c r="E38" s="184"/>
      <c r="F38" s="187"/>
      <c r="G38" s="203"/>
      <c r="H38" s="195"/>
      <c r="I38" s="198"/>
      <c r="J38" s="200">
        <f>WEEKNUM(J40,21)</f>
        <v>51</v>
      </c>
      <c r="K38" s="201"/>
      <c r="L38" s="201"/>
      <c r="M38" s="201"/>
      <c r="N38" s="201"/>
      <c r="O38" s="201"/>
      <c r="P38" s="201"/>
      <c r="Q38" s="201" t="str">
        <f t="shared" ref="Q38:AL38" si="7">IF(WEEKNUM(Q40,21)=WEEKNUM(P40,21),"",WEEKNUM(Q40,21))</f>
        <v/>
      </c>
      <c r="R38" s="201"/>
      <c r="S38" s="201"/>
      <c r="T38" s="201"/>
      <c r="U38" s="201"/>
      <c r="V38" s="201"/>
      <c r="W38" s="201"/>
      <c r="X38" s="201" t="str">
        <f t="shared" si="7"/>
        <v/>
      </c>
      <c r="Y38" s="201"/>
      <c r="Z38" s="201"/>
      <c r="AA38" s="201"/>
      <c r="AB38" s="201"/>
      <c r="AC38" s="201"/>
      <c r="AD38" s="201"/>
      <c r="AE38" s="201" t="str">
        <f t="shared" si="7"/>
        <v/>
      </c>
      <c r="AF38" s="201"/>
      <c r="AG38" s="201"/>
      <c r="AH38" s="201"/>
      <c r="AI38" s="201"/>
      <c r="AJ38" s="201"/>
      <c r="AK38" s="201"/>
      <c r="AL38" s="50" t="str">
        <f t="shared" si="7"/>
        <v/>
      </c>
      <c r="AM38" s="230"/>
      <c r="AN38" s="65"/>
      <c r="AO38" s="65"/>
    </row>
    <row r="39" spans="1:41" x14ac:dyDescent="0.25">
      <c r="A39" s="231"/>
      <c r="B39" s="192"/>
      <c r="C39" s="193"/>
      <c r="D39" s="181"/>
      <c r="E39" s="184"/>
      <c r="F39" s="187"/>
      <c r="G39" s="203"/>
      <c r="H39" s="195"/>
      <c r="I39" s="198"/>
      <c r="J39" s="51" t="str">
        <f t="shared" ref="J39:AM39" si="8">TEXT(J40,"TTT")</f>
        <v>Sa</v>
      </c>
      <c r="K39" s="52" t="str">
        <f t="shared" si="8"/>
        <v>So</v>
      </c>
      <c r="L39" s="52" t="str">
        <f t="shared" si="8"/>
        <v>Mo</v>
      </c>
      <c r="M39" s="52" t="str">
        <f t="shared" si="8"/>
        <v>Di</v>
      </c>
      <c r="N39" s="52" t="str">
        <f t="shared" si="8"/>
        <v>Mi</v>
      </c>
      <c r="O39" s="52" t="str">
        <f t="shared" si="8"/>
        <v>Do</v>
      </c>
      <c r="P39" s="52" t="str">
        <f t="shared" si="8"/>
        <v>Fr</v>
      </c>
      <c r="Q39" s="52" t="str">
        <f t="shared" si="8"/>
        <v>Sa</v>
      </c>
      <c r="R39" s="52" t="str">
        <f t="shared" si="8"/>
        <v>So</v>
      </c>
      <c r="S39" s="52" t="str">
        <f t="shared" si="8"/>
        <v>Mo</v>
      </c>
      <c r="T39" s="52" t="str">
        <f t="shared" si="8"/>
        <v>Di</v>
      </c>
      <c r="U39" s="52" t="str">
        <f t="shared" si="8"/>
        <v>Mi</v>
      </c>
      <c r="V39" s="52" t="str">
        <f t="shared" si="8"/>
        <v>Do</v>
      </c>
      <c r="W39" s="52" t="str">
        <f t="shared" si="8"/>
        <v>Fr</v>
      </c>
      <c r="X39" s="52" t="str">
        <f t="shared" si="8"/>
        <v>Sa</v>
      </c>
      <c r="Y39" s="52" t="str">
        <f t="shared" si="8"/>
        <v>So</v>
      </c>
      <c r="Z39" s="52" t="str">
        <f t="shared" si="8"/>
        <v>Mo</v>
      </c>
      <c r="AA39" s="52" t="str">
        <f t="shared" si="8"/>
        <v>Di</v>
      </c>
      <c r="AB39" s="52" t="str">
        <f t="shared" si="8"/>
        <v>Mi</v>
      </c>
      <c r="AC39" s="52" t="str">
        <f t="shared" si="8"/>
        <v>Do</v>
      </c>
      <c r="AD39" s="52" t="str">
        <f t="shared" si="8"/>
        <v>Fr</v>
      </c>
      <c r="AE39" s="52" t="str">
        <f t="shared" si="8"/>
        <v>Sa</v>
      </c>
      <c r="AF39" s="52" t="str">
        <f t="shared" si="8"/>
        <v>So</v>
      </c>
      <c r="AG39" s="52" t="str">
        <f t="shared" si="8"/>
        <v>Mo</v>
      </c>
      <c r="AH39" s="52" t="str">
        <f t="shared" si="8"/>
        <v>Di</v>
      </c>
      <c r="AI39" s="52" t="str">
        <f t="shared" si="8"/>
        <v>Mi</v>
      </c>
      <c r="AJ39" s="52" t="str">
        <f t="shared" si="8"/>
        <v>Do</v>
      </c>
      <c r="AK39" s="52" t="str">
        <f t="shared" si="8"/>
        <v>Fr</v>
      </c>
      <c r="AL39" s="52" t="str">
        <f t="shared" si="8"/>
        <v>Sa</v>
      </c>
      <c r="AM39" s="232" t="str">
        <f t="shared" si="8"/>
        <v>So</v>
      </c>
      <c r="AN39" s="65"/>
      <c r="AO39" s="65"/>
    </row>
    <row r="40" spans="1:41" ht="16.5" thickBot="1" x14ac:dyDescent="0.3">
      <c r="A40" s="233" t="s">
        <v>39</v>
      </c>
      <c r="B40" s="48" t="s">
        <v>40</v>
      </c>
      <c r="C40" s="49" t="s">
        <v>41</v>
      </c>
      <c r="D40" s="182"/>
      <c r="E40" s="185"/>
      <c r="F40" s="188"/>
      <c r="G40" s="204"/>
      <c r="H40" s="196"/>
      <c r="I40" s="199"/>
      <c r="J40" s="53">
        <v>44919</v>
      </c>
      <c r="K40" s="53">
        <f>J40+1</f>
        <v>44920</v>
      </c>
      <c r="L40" s="53">
        <f t="shared" ref="L40:AM40" si="9">K40+1</f>
        <v>44921</v>
      </c>
      <c r="M40" s="53">
        <f t="shared" si="9"/>
        <v>44922</v>
      </c>
      <c r="N40" s="53">
        <f t="shared" si="9"/>
        <v>44923</v>
      </c>
      <c r="O40" s="53">
        <f t="shared" si="9"/>
        <v>44924</v>
      </c>
      <c r="P40" s="53">
        <f t="shared" si="9"/>
        <v>44925</v>
      </c>
      <c r="Q40" s="53">
        <f t="shared" si="9"/>
        <v>44926</v>
      </c>
      <c r="R40" s="53">
        <f t="shared" si="9"/>
        <v>44927</v>
      </c>
      <c r="S40" s="53">
        <f t="shared" si="9"/>
        <v>44928</v>
      </c>
      <c r="T40" s="53">
        <f t="shared" si="9"/>
        <v>44929</v>
      </c>
      <c r="U40" s="53">
        <f t="shared" si="9"/>
        <v>44930</v>
      </c>
      <c r="V40" s="53">
        <f t="shared" si="9"/>
        <v>44931</v>
      </c>
      <c r="W40" s="53">
        <f t="shared" si="9"/>
        <v>44932</v>
      </c>
      <c r="X40" s="53">
        <f t="shared" si="9"/>
        <v>44933</v>
      </c>
      <c r="Y40" s="53">
        <f t="shared" si="9"/>
        <v>44934</v>
      </c>
      <c r="Z40" s="53">
        <f t="shared" si="9"/>
        <v>44935</v>
      </c>
      <c r="AA40" s="53">
        <f t="shared" si="9"/>
        <v>44936</v>
      </c>
      <c r="AB40" s="53">
        <f t="shared" si="9"/>
        <v>44937</v>
      </c>
      <c r="AC40" s="53">
        <f t="shared" si="9"/>
        <v>44938</v>
      </c>
      <c r="AD40" s="53">
        <f t="shared" si="9"/>
        <v>44939</v>
      </c>
      <c r="AE40" s="53">
        <f t="shared" si="9"/>
        <v>44940</v>
      </c>
      <c r="AF40" s="53">
        <f t="shared" si="9"/>
        <v>44941</v>
      </c>
      <c r="AG40" s="53">
        <f t="shared" si="9"/>
        <v>44942</v>
      </c>
      <c r="AH40" s="53">
        <f t="shared" si="9"/>
        <v>44943</v>
      </c>
      <c r="AI40" s="53">
        <f t="shared" si="9"/>
        <v>44944</v>
      </c>
      <c r="AJ40" s="53">
        <f t="shared" si="9"/>
        <v>44945</v>
      </c>
      <c r="AK40" s="53">
        <f t="shared" si="9"/>
        <v>44946</v>
      </c>
      <c r="AL40" s="53">
        <f t="shared" si="9"/>
        <v>44947</v>
      </c>
      <c r="AM40" s="234">
        <f t="shared" si="9"/>
        <v>44948</v>
      </c>
      <c r="AN40" s="65"/>
      <c r="AO40" s="65"/>
    </row>
    <row r="41" spans="1:41" x14ac:dyDescent="0.25">
      <c r="A41" s="235" t="s">
        <v>42</v>
      </c>
      <c r="B41" s="54" t="s">
        <v>48</v>
      </c>
      <c r="C41" s="54" t="s">
        <v>43</v>
      </c>
      <c r="D41" s="55">
        <v>28</v>
      </c>
      <c r="E41" s="56">
        <f t="shared" ref="E41:E50" si="10">COUNTIF(J41:NK41,"U")+(COUNTIF(J41:NK41,"UH")/2)</f>
        <v>1</v>
      </c>
      <c r="F41" s="57">
        <f t="shared" ref="F41:F50" si="11">ROUND(D41-COUNTIF(J41:NK41,"U")-(COUNTIF(J41:NK41,"UH")/2),1)</f>
        <v>27</v>
      </c>
      <c r="G41" s="58">
        <f>COUNTIF(J41:NI41,"Ü")+(COUNTIF(J41:NI41,"ÜH")/2)</f>
        <v>1.5</v>
      </c>
      <c r="H41" s="58">
        <f>COUNTIF(J41:NK41,"A")+COUNTIF(J41:NK41,"W")+(COUNTIF(J41:NK41,"AH")/2)+(COUNTIF(J41:NK41,"KH")/2)+(COUNTIF(J41:NK41,"UH")/2)</f>
        <v>1</v>
      </c>
      <c r="I41" s="59">
        <f>COUNTIF(J41:NK41,"K")+(COUNTIF(J41:NK41,"KH")/2)</f>
        <v>0</v>
      </c>
      <c r="J41" s="60"/>
      <c r="K41" s="60"/>
      <c r="L41" s="60" t="s">
        <v>44</v>
      </c>
      <c r="M41" s="60" t="s">
        <v>60</v>
      </c>
      <c r="N41" s="61"/>
      <c r="O41" s="60" t="s">
        <v>47</v>
      </c>
      <c r="P41" s="60" t="s">
        <v>43</v>
      </c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236"/>
      <c r="AN41" s="65"/>
      <c r="AO41" s="65"/>
    </row>
    <row r="42" spans="1:41" x14ac:dyDescent="0.25">
      <c r="A42" s="235" t="s">
        <v>42</v>
      </c>
      <c r="B42" s="54" t="s">
        <v>57</v>
      </c>
      <c r="C42" s="54" t="s">
        <v>43</v>
      </c>
      <c r="D42" s="62">
        <v>28</v>
      </c>
      <c r="E42" s="56">
        <f t="shared" si="10"/>
        <v>0</v>
      </c>
      <c r="F42" s="57">
        <f t="shared" si="11"/>
        <v>28</v>
      </c>
      <c r="G42" s="58">
        <f t="shared" ref="G42:G50" si="12">COUNTIF(J42:NI42,"Ü")+(COUNTIF(J42:NI42,"ÜH")/2)</f>
        <v>0</v>
      </c>
      <c r="H42" s="58">
        <f>COUNTIF(J42:NK42,"A")+COUNTIF(J42:NK42,"W")+(COUNTIF(J42:NK42,"AH")/2)+(COUNTIF(J42:NK42,"KH")/2)+(COUNTIF(J42:NK42,"UH")/2)</f>
        <v>4</v>
      </c>
      <c r="I42" s="59">
        <f t="shared" ref="I42:I50" si="13">COUNTIF(J42:NK42,"K")+(COUNTIF(J42:NK42,"KH")/2)</f>
        <v>0</v>
      </c>
      <c r="J42" s="60"/>
      <c r="K42" s="60"/>
      <c r="L42" s="60" t="s">
        <v>43</v>
      </c>
      <c r="M42" s="60" t="s">
        <v>43</v>
      </c>
      <c r="N42" s="61"/>
      <c r="O42" s="60" t="s">
        <v>43</v>
      </c>
      <c r="P42" s="60" t="s">
        <v>43</v>
      </c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236"/>
      <c r="AN42" s="65"/>
      <c r="AO42" s="65"/>
    </row>
    <row r="43" spans="1:41" x14ac:dyDescent="0.25">
      <c r="A43" s="235" t="s">
        <v>42</v>
      </c>
      <c r="B43" s="54" t="s">
        <v>49</v>
      </c>
      <c r="C43" s="54" t="s">
        <v>43</v>
      </c>
      <c r="D43" s="55">
        <v>28</v>
      </c>
      <c r="E43" s="56">
        <f t="shared" si="10"/>
        <v>0</v>
      </c>
      <c r="F43" s="57">
        <f t="shared" si="11"/>
        <v>28</v>
      </c>
      <c r="G43" s="58">
        <f t="shared" si="12"/>
        <v>0</v>
      </c>
      <c r="H43" s="58">
        <f t="shared" ref="H43:H50" si="14">COUNTIF(J43:NK43,"A")+COUNTIF(J43:NK43,"W")+(COUNTIF(J43:NK43,"AH")/2)+(COUNTIF(J43:NK43,"KH")/2)+(COUNTIF(J43:NK43,"UH")/2)</f>
        <v>4</v>
      </c>
      <c r="I43" s="59">
        <f t="shared" si="13"/>
        <v>0</v>
      </c>
      <c r="J43" s="60"/>
      <c r="K43" s="60"/>
      <c r="L43" s="60" t="s">
        <v>43</v>
      </c>
      <c r="M43" s="60" t="s">
        <v>43</v>
      </c>
      <c r="N43" s="61"/>
      <c r="O43" s="60" t="s">
        <v>43</v>
      </c>
      <c r="P43" s="60" t="s">
        <v>43</v>
      </c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236"/>
      <c r="AN43" s="65"/>
      <c r="AO43" s="65"/>
    </row>
    <row r="44" spans="1:41" x14ac:dyDescent="0.25">
      <c r="A44" s="235" t="s">
        <v>42</v>
      </c>
      <c r="B44" s="54" t="s">
        <v>50</v>
      </c>
      <c r="C44" s="54" t="s">
        <v>43</v>
      </c>
      <c r="D44" s="62">
        <v>28</v>
      </c>
      <c r="E44" s="56">
        <f t="shared" si="10"/>
        <v>2</v>
      </c>
      <c r="F44" s="57">
        <f t="shared" si="11"/>
        <v>26</v>
      </c>
      <c r="G44" s="58">
        <f t="shared" si="12"/>
        <v>0</v>
      </c>
      <c r="H44" s="58">
        <f t="shared" si="14"/>
        <v>2</v>
      </c>
      <c r="I44" s="59">
        <f t="shared" si="13"/>
        <v>0</v>
      </c>
      <c r="J44" s="60"/>
      <c r="K44" s="60"/>
      <c r="L44" s="60" t="s">
        <v>44</v>
      </c>
      <c r="M44" s="60" t="s">
        <v>44</v>
      </c>
      <c r="N44" s="61"/>
      <c r="O44" s="60" t="s">
        <v>43</v>
      </c>
      <c r="P44" s="60" t="s">
        <v>43</v>
      </c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236"/>
      <c r="AN44" s="65"/>
      <c r="AO44" s="65"/>
    </row>
    <row r="45" spans="1:41" x14ac:dyDescent="0.25">
      <c r="A45" s="235" t="s">
        <v>42</v>
      </c>
      <c r="B45" s="54" t="s">
        <v>51</v>
      </c>
      <c r="C45" s="54" t="s">
        <v>43</v>
      </c>
      <c r="D45" s="62">
        <v>28</v>
      </c>
      <c r="E45" s="56">
        <f t="shared" si="10"/>
        <v>0</v>
      </c>
      <c r="F45" s="57">
        <f t="shared" si="11"/>
        <v>28</v>
      </c>
      <c r="G45" s="58">
        <f t="shared" si="12"/>
        <v>0</v>
      </c>
      <c r="H45" s="58">
        <f t="shared" si="14"/>
        <v>3</v>
      </c>
      <c r="I45" s="59">
        <f t="shared" si="13"/>
        <v>2</v>
      </c>
      <c r="J45" s="60" t="s">
        <v>43</v>
      </c>
      <c r="K45" s="60"/>
      <c r="L45" s="60" t="s">
        <v>46</v>
      </c>
      <c r="M45" s="60" t="s">
        <v>46</v>
      </c>
      <c r="N45" s="61"/>
      <c r="O45" s="60" t="s">
        <v>43</v>
      </c>
      <c r="P45" s="60" t="s">
        <v>43</v>
      </c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236"/>
      <c r="AN45" s="65"/>
      <c r="AO45" s="65"/>
    </row>
    <row r="46" spans="1:41" x14ac:dyDescent="0.25">
      <c r="A46" s="235" t="s">
        <v>42</v>
      </c>
      <c r="B46" s="54" t="s">
        <v>52</v>
      </c>
      <c r="C46" s="54" t="s">
        <v>43</v>
      </c>
      <c r="D46" s="55">
        <v>28</v>
      </c>
      <c r="E46" s="56">
        <f t="shared" si="10"/>
        <v>0</v>
      </c>
      <c r="F46" s="57">
        <f t="shared" si="11"/>
        <v>28</v>
      </c>
      <c r="G46" s="58">
        <f t="shared" si="12"/>
        <v>0</v>
      </c>
      <c r="H46" s="58">
        <f t="shared" si="14"/>
        <v>4</v>
      </c>
      <c r="I46" s="59">
        <f t="shared" si="13"/>
        <v>0</v>
      </c>
      <c r="J46" s="60"/>
      <c r="K46" s="60"/>
      <c r="L46" s="60" t="s">
        <v>43</v>
      </c>
      <c r="M46" s="60" t="s">
        <v>43</v>
      </c>
      <c r="N46" s="61"/>
      <c r="O46" s="60" t="s">
        <v>43</v>
      </c>
      <c r="P46" s="60" t="s">
        <v>43</v>
      </c>
      <c r="Q46" s="60"/>
      <c r="R46" s="60"/>
      <c r="S46" s="60"/>
      <c r="T46" s="60"/>
      <c r="U46" s="60"/>
      <c r="V46" s="60"/>
      <c r="W46" s="60"/>
      <c r="X46" s="63"/>
      <c r="Y46" s="63"/>
      <c r="Z46" s="63"/>
      <c r="AA46" s="63"/>
      <c r="AB46" s="63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236"/>
      <c r="AN46" s="65"/>
      <c r="AO46" s="65"/>
    </row>
    <row r="47" spans="1:41" x14ac:dyDescent="0.25">
      <c r="A47" s="235" t="s">
        <v>42</v>
      </c>
      <c r="B47" s="54" t="s">
        <v>53</v>
      </c>
      <c r="C47" s="54" t="s">
        <v>43</v>
      </c>
      <c r="D47" s="62">
        <v>28</v>
      </c>
      <c r="E47" s="56">
        <f t="shared" si="10"/>
        <v>0</v>
      </c>
      <c r="F47" s="57">
        <f t="shared" si="11"/>
        <v>28</v>
      </c>
      <c r="G47" s="58">
        <f t="shared" si="12"/>
        <v>0</v>
      </c>
      <c r="H47" s="58">
        <f t="shared" si="14"/>
        <v>4</v>
      </c>
      <c r="I47" s="59">
        <f t="shared" si="13"/>
        <v>0</v>
      </c>
      <c r="J47" s="60"/>
      <c r="K47" s="60"/>
      <c r="L47" s="60" t="s">
        <v>43</v>
      </c>
      <c r="M47" s="60" t="s">
        <v>43</v>
      </c>
      <c r="N47" s="61"/>
      <c r="O47" s="60" t="s">
        <v>43</v>
      </c>
      <c r="P47" s="60" t="s">
        <v>43</v>
      </c>
      <c r="Q47" s="60"/>
      <c r="R47" s="60"/>
      <c r="S47" s="60"/>
      <c r="T47" s="60"/>
      <c r="U47" s="60"/>
      <c r="V47" s="60"/>
      <c r="W47" s="64"/>
      <c r="X47" s="189" t="s">
        <v>45</v>
      </c>
      <c r="Y47" s="189"/>
      <c r="Z47" s="189"/>
      <c r="AA47" s="189"/>
      <c r="AB47" s="189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236"/>
      <c r="AN47" s="65"/>
      <c r="AO47" s="65"/>
    </row>
    <row r="48" spans="1:41" x14ac:dyDescent="0.25">
      <c r="A48" s="235" t="s">
        <v>42</v>
      </c>
      <c r="B48" s="54" t="s">
        <v>54</v>
      </c>
      <c r="C48" s="54" t="s">
        <v>43</v>
      </c>
      <c r="D48" s="55">
        <v>28</v>
      </c>
      <c r="E48" s="56">
        <f t="shared" si="10"/>
        <v>0</v>
      </c>
      <c r="F48" s="57">
        <f t="shared" si="11"/>
        <v>28</v>
      </c>
      <c r="G48" s="58">
        <f t="shared" si="12"/>
        <v>0</v>
      </c>
      <c r="H48" s="58">
        <f t="shared" si="14"/>
        <v>4</v>
      </c>
      <c r="I48" s="59">
        <f t="shared" si="13"/>
        <v>0</v>
      </c>
      <c r="J48" s="60"/>
      <c r="K48" s="60"/>
      <c r="L48" s="60" t="s">
        <v>43</v>
      </c>
      <c r="M48" s="60" t="s">
        <v>43</v>
      </c>
      <c r="N48" s="61"/>
      <c r="O48" s="60" t="s">
        <v>43</v>
      </c>
      <c r="P48" s="60" t="s">
        <v>43</v>
      </c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236"/>
      <c r="AN48" s="65"/>
      <c r="AO48" s="65"/>
    </row>
    <row r="49" spans="1:41" x14ac:dyDescent="0.25">
      <c r="A49" s="235" t="s">
        <v>42</v>
      </c>
      <c r="B49" s="54" t="s">
        <v>55</v>
      </c>
      <c r="C49" s="54" t="s">
        <v>43</v>
      </c>
      <c r="D49" s="62">
        <v>28</v>
      </c>
      <c r="E49" s="56">
        <f t="shared" si="10"/>
        <v>0</v>
      </c>
      <c r="F49" s="57">
        <f t="shared" si="11"/>
        <v>28</v>
      </c>
      <c r="G49" s="58">
        <f t="shared" si="12"/>
        <v>0</v>
      </c>
      <c r="H49" s="58">
        <f t="shared" si="14"/>
        <v>4</v>
      </c>
      <c r="I49" s="59">
        <f t="shared" si="13"/>
        <v>0</v>
      </c>
      <c r="J49" s="60"/>
      <c r="K49" s="60"/>
      <c r="L49" s="60" t="s">
        <v>43</v>
      </c>
      <c r="M49" s="60" t="s">
        <v>43</v>
      </c>
      <c r="N49" s="61"/>
      <c r="O49" s="60" t="s">
        <v>43</v>
      </c>
      <c r="P49" s="60" t="s">
        <v>43</v>
      </c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236"/>
      <c r="AN49" s="65"/>
      <c r="AO49" s="65"/>
    </row>
    <row r="50" spans="1:41" ht="15.75" thickBot="1" x14ac:dyDescent="0.3">
      <c r="A50" s="237" t="s">
        <v>42</v>
      </c>
      <c r="B50" s="238" t="s">
        <v>56</v>
      </c>
      <c r="C50" s="238" t="s">
        <v>43</v>
      </c>
      <c r="D50" s="239">
        <v>28</v>
      </c>
      <c r="E50" s="240">
        <f t="shared" si="10"/>
        <v>0</v>
      </c>
      <c r="F50" s="241">
        <f t="shared" si="11"/>
        <v>28</v>
      </c>
      <c r="G50" s="242">
        <f t="shared" si="12"/>
        <v>0</v>
      </c>
      <c r="H50" s="242">
        <f t="shared" si="14"/>
        <v>4</v>
      </c>
      <c r="I50" s="243">
        <f t="shared" si="13"/>
        <v>0</v>
      </c>
      <c r="J50" s="244"/>
      <c r="K50" s="244"/>
      <c r="L50" s="244" t="s">
        <v>43</v>
      </c>
      <c r="M50" s="244" t="s">
        <v>43</v>
      </c>
      <c r="N50" s="245"/>
      <c r="O50" s="244" t="s">
        <v>43</v>
      </c>
      <c r="P50" s="244" t="s">
        <v>43</v>
      </c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4"/>
      <c r="AH50" s="244"/>
      <c r="AI50" s="244"/>
      <c r="AJ50" s="244"/>
      <c r="AK50" s="244"/>
      <c r="AL50" s="244"/>
      <c r="AM50" s="246"/>
      <c r="AN50" s="65"/>
      <c r="AO50" s="65"/>
    </row>
    <row r="51" spans="1:41" x14ac:dyDescent="0.2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</row>
    <row r="52" spans="1:41" x14ac:dyDescent="0.2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</row>
  </sheetData>
  <mergeCells count="96">
    <mergeCell ref="X47:AB47"/>
    <mergeCell ref="A36:C39"/>
    <mergeCell ref="H35:H40"/>
    <mergeCell ref="I35:I40"/>
    <mergeCell ref="J37:AM37"/>
    <mergeCell ref="J38:P38"/>
    <mergeCell ref="Q38:W38"/>
    <mergeCell ref="X38:AD38"/>
    <mergeCell ref="AE38:AK38"/>
    <mergeCell ref="G35:G40"/>
    <mergeCell ref="AH34:AH36"/>
    <mergeCell ref="AI34:AI36"/>
    <mergeCell ref="AJ34:AJ36"/>
    <mergeCell ref="AK34:AK36"/>
    <mergeCell ref="AL34:AL36"/>
    <mergeCell ref="AM34:AM36"/>
    <mergeCell ref="A34:C34"/>
    <mergeCell ref="A35:C35"/>
    <mergeCell ref="D35:D40"/>
    <mergeCell ref="E35:E40"/>
    <mergeCell ref="F35:F40"/>
    <mergeCell ref="AG34:AG36"/>
    <mergeCell ref="V34:V36"/>
    <mergeCell ref="W34:W36"/>
    <mergeCell ref="X34:X36"/>
    <mergeCell ref="Y34:Y36"/>
    <mergeCell ref="Z34:Z36"/>
    <mergeCell ref="AA34:AA36"/>
    <mergeCell ref="AB34:AB36"/>
    <mergeCell ref="AC34:AC36"/>
    <mergeCell ref="AD34:AD36"/>
    <mergeCell ref="AE34:AE36"/>
    <mergeCell ref="AF34:AF36"/>
    <mergeCell ref="U34:U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S34:S36"/>
    <mergeCell ref="T34:T36"/>
    <mergeCell ref="A19:C21"/>
    <mergeCell ref="J19:M19"/>
    <mergeCell ref="D22:E25"/>
    <mergeCell ref="F22:I25"/>
    <mergeCell ref="A18:C18"/>
    <mergeCell ref="D18:E21"/>
    <mergeCell ref="F18:I21"/>
    <mergeCell ref="J18:P18"/>
    <mergeCell ref="A22:C33"/>
    <mergeCell ref="J27:M27"/>
    <mergeCell ref="D30:E33"/>
    <mergeCell ref="F30:I33"/>
    <mergeCell ref="J30:AM30"/>
    <mergeCell ref="AL31:AM31"/>
    <mergeCell ref="D26:E29"/>
    <mergeCell ref="F26:I29"/>
    <mergeCell ref="J26:P26"/>
    <mergeCell ref="Q26:U26"/>
    <mergeCell ref="AE18:AM18"/>
    <mergeCell ref="Q18:U18"/>
    <mergeCell ref="X18:AB18"/>
    <mergeCell ref="X26:AB26"/>
    <mergeCell ref="AE26:AM26"/>
    <mergeCell ref="A13:C13"/>
    <mergeCell ref="D13:E17"/>
    <mergeCell ref="F13:I17"/>
    <mergeCell ref="J13:P13"/>
    <mergeCell ref="Q13:U13"/>
    <mergeCell ref="X4:AD4"/>
    <mergeCell ref="AE4:AK4"/>
    <mergeCell ref="A3:C12"/>
    <mergeCell ref="D3:I3"/>
    <mergeCell ref="D5:I5"/>
    <mergeCell ref="D6:I6"/>
    <mergeCell ref="D7:I12"/>
    <mergeCell ref="J1:AM2"/>
    <mergeCell ref="AN1:AO52"/>
    <mergeCell ref="A51:AM52"/>
    <mergeCell ref="A1:C2"/>
    <mergeCell ref="D1:F1"/>
    <mergeCell ref="G1:I1"/>
    <mergeCell ref="D2:F2"/>
    <mergeCell ref="G2:I2"/>
    <mergeCell ref="AE13:AM13"/>
    <mergeCell ref="A14:C17"/>
    <mergeCell ref="J14:M14"/>
    <mergeCell ref="Q14:U14"/>
    <mergeCell ref="J3:AM3"/>
    <mergeCell ref="D4:I4"/>
    <mergeCell ref="J4:P4"/>
    <mergeCell ref="Q4:W4"/>
  </mergeCells>
  <conditionalFormatting sqref="J5:AK5">
    <cfRule type="expression" dxfId="92" priority="93">
      <formula>AND(J$39="So")</formula>
    </cfRule>
    <cfRule type="expression" dxfId="91" priority="94">
      <formula>AND(J$39="Sa")</formula>
    </cfRule>
  </conditionalFormatting>
  <conditionalFormatting sqref="Q4 AE4 X4">
    <cfRule type="expression" dxfId="90" priority="92">
      <formula>AND(Q$39="Mo")</formula>
    </cfRule>
  </conditionalFormatting>
  <conditionalFormatting sqref="J6:AM6">
    <cfRule type="expression" dxfId="89" priority="88">
      <formula>AND(J$39="So")</formula>
    </cfRule>
    <cfRule type="expression" dxfId="88" priority="89">
      <formula>AND(J$39="Sa")</formula>
    </cfRule>
  </conditionalFormatting>
  <conditionalFormatting sqref="J6">
    <cfRule type="expression" dxfId="87" priority="90">
      <formula>AND(J$40&lt;&gt;0)</formula>
    </cfRule>
  </conditionalFormatting>
  <conditionalFormatting sqref="J6:AM6">
    <cfRule type="expression" dxfId="86" priority="80">
      <formula>VLOOKUP(J6,Feiertage1,1,0)</formula>
    </cfRule>
  </conditionalFormatting>
  <conditionalFormatting sqref="J4">
    <cfRule type="expression" dxfId="85" priority="79">
      <formula>AND(J$39="Mo")</formula>
    </cfRule>
  </conditionalFormatting>
  <conditionalFormatting sqref="J3">
    <cfRule type="expression" dxfId="84" priority="91">
      <formula>AND(MOD(MONTH(P$40),2)=1)</formula>
    </cfRule>
  </conditionalFormatting>
  <conditionalFormatting sqref="AL4">
    <cfRule type="expression" dxfId="83" priority="78">
      <formula>AND(AL$39="Mo")</formula>
    </cfRule>
  </conditionalFormatting>
  <conditionalFormatting sqref="AL5:AM5">
    <cfRule type="expression" dxfId="82" priority="76">
      <formula>AND(AL$39="So")</formula>
    </cfRule>
    <cfRule type="expression" dxfId="81" priority="77">
      <formula>AND(AL$39="Sa")</formula>
    </cfRule>
  </conditionalFormatting>
  <conditionalFormatting sqref="J34:AM36">
    <cfRule type="expression" priority="75">
      <formula>VLOOKUP(J40,Feiertage1,2,1)</formula>
    </cfRule>
  </conditionalFormatting>
  <conditionalFormatting sqref="A36">
    <cfRule type="expression" dxfId="80" priority="64">
      <formula>AND(A36="FT")</formula>
    </cfRule>
    <cfRule type="expression" dxfId="79" priority="65">
      <formula>AND(A36="K")</formula>
    </cfRule>
    <cfRule type="expression" dxfId="78" priority="66">
      <formula>AND(A36="KH")</formula>
    </cfRule>
    <cfRule type="expression" dxfId="77" priority="67">
      <formula>AND(A36="K1")</formula>
    </cfRule>
    <cfRule type="expression" dxfId="76" priority="68">
      <formula>AND(A36="A")</formula>
    </cfRule>
    <cfRule type="expression" dxfId="75" priority="69">
      <formula>AND(A36="AH")</formula>
    </cfRule>
    <cfRule type="expression" dxfId="74" priority="70">
      <formula>AND(A36="U")</formula>
    </cfRule>
    <cfRule type="expression" dxfId="73" priority="71">
      <formula>AND(A36="UH")</formula>
    </cfRule>
    <cfRule type="expression" dxfId="72" priority="72">
      <formula>AND(A36="U1")</formula>
    </cfRule>
    <cfRule type="expression" dxfId="71" priority="73">
      <formula>AND(A$39="So")</formula>
    </cfRule>
    <cfRule type="expression" dxfId="70" priority="74">
      <formula>AND(A$39="Sa")</formula>
    </cfRule>
  </conditionalFormatting>
  <conditionalFormatting sqref="A36">
    <cfRule type="cellIs" dxfId="69" priority="61" operator="equal">
      <formula>"W"</formula>
    </cfRule>
    <cfRule type="cellIs" dxfId="68" priority="62" operator="equal">
      <formula>"üh"</formula>
    </cfRule>
    <cfRule type="cellIs" dxfId="67" priority="63" operator="equal">
      <formula>"Ü"</formula>
    </cfRule>
  </conditionalFormatting>
  <conditionalFormatting sqref="J39:AM40">
    <cfRule type="expression" dxfId="66" priority="57">
      <formula>AND(J$39="So")</formula>
    </cfRule>
    <cfRule type="expression" dxfId="65" priority="58">
      <formula>AND(J$39="Sa")</formula>
    </cfRule>
  </conditionalFormatting>
  <conditionalFormatting sqref="J40">
    <cfRule type="expression" dxfId="64" priority="59">
      <formula>AND(J$40&lt;&gt;0)</formula>
    </cfRule>
  </conditionalFormatting>
  <conditionalFormatting sqref="J40:AM40">
    <cfRule type="expression" dxfId="63" priority="49">
      <formula>VLOOKUP(J40,Feiertage1,1,0)</formula>
    </cfRule>
  </conditionalFormatting>
  <conditionalFormatting sqref="J38 AL38 AE38 X38 Q38">
    <cfRule type="expression" dxfId="62" priority="48">
      <formula>AND(J$39="Mo")</formula>
    </cfRule>
  </conditionalFormatting>
  <conditionalFormatting sqref="J37">
    <cfRule type="expression" dxfId="61" priority="60">
      <formula>AND(MOD(MONTH(P$40),2)=1)</formula>
    </cfRule>
  </conditionalFormatting>
  <conditionalFormatting sqref="O42:AM46 J41:N50">
    <cfRule type="expression" dxfId="60" priority="37">
      <formula>AND(J41="FT")</formula>
    </cfRule>
    <cfRule type="expression" dxfId="59" priority="38">
      <formula>AND(J41="K")</formula>
    </cfRule>
    <cfRule type="expression" dxfId="58" priority="39">
      <formula>AND(J41="KH")</formula>
    </cfRule>
    <cfRule type="expression" dxfId="57" priority="40">
      <formula>AND(J41="K1")</formula>
    </cfRule>
    <cfRule type="expression" dxfId="56" priority="41">
      <formula>AND(J41="A")</formula>
    </cfRule>
    <cfRule type="expression" dxfId="55" priority="42">
      <formula>AND(J41="AH")</formula>
    </cfRule>
    <cfRule type="expression" dxfId="54" priority="43">
      <formula>AND(J41="U")</formula>
    </cfRule>
    <cfRule type="expression" dxfId="53" priority="44">
      <formula>AND(J41="UH")</formula>
    </cfRule>
    <cfRule type="expression" dxfId="52" priority="45">
      <formula>AND(J41="U1")</formula>
    </cfRule>
    <cfRule type="expression" dxfId="51" priority="46">
      <formula>AND(J$39="So")</formula>
    </cfRule>
    <cfRule type="expression" dxfId="50" priority="47">
      <formula>AND(J$39="Sa")</formula>
    </cfRule>
  </conditionalFormatting>
  <conditionalFormatting sqref="O41:AM41">
    <cfRule type="expression" dxfId="49" priority="26">
      <formula>AND(O41="FT")</formula>
    </cfRule>
    <cfRule type="expression" dxfId="48" priority="27">
      <formula>AND(O41="K")</formula>
    </cfRule>
    <cfRule type="expression" dxfId="47" priority="28">
      <formula>AND(O41="KH")</formula>
    </cfRule>
    <cfRule type="expression" dxfId="46" priority="29">
      <formula>AND(O41="K1")</formula>
    </cfRule>
    <cfRule type="expression" dxfId="45" priority="30">
      <formula>AND(O41="A")</formula>
    </cfRule>
    <cfRule type="expression" dxfId="44" priority="31">
      <formula>AND(O41="AH")</formula>
    </cfRule>
    <cfRule type="expression" dxfId="43" priority="32">
      <formula>AND(O41="U")</formula>
    </cfRule>
    <cfRule type="expression" dxfId="42" priority="33">
      <formula>AND(O41="UH")</formula>
    </cfRule>
    <cfRule type="expression" dxfId="41" priority="34">
      <formula>AND(O41="U1")</formula>
    </cfRule>
    <cfRule type="expression" dxfId="40" priority="35">
      <formula>AND(O$39="So")</formula>
    </cfRule>
    <cfRule type="expression" dxfId="39" priority="36">
      <formula>AND(O$39="Sa")</formula>
    </cfRule>
  </conditionalFormatting>
  <conditionalFormatting sqref="O48:AM50 O47:X47 AC47:AM47">
    <cfRule type="expression" dxfId="38" priority="15">
      <formula>AND(O47="FT")</formula>
    </cfRule>
    <cfRule type="expression" dxfId="37" priority="16">
      <formula>AND(O47="K")</formula>
    </cfRule>
    <cfRule type="expression" dxfId="36" priority="17">
      <formula>AND(O47="KH")</formula>
    </cfRule>
    <cfRule type="expression" dxfId="35" priority="18">
      <formula>AND(O47="K1")</formula>
    </cfRule>
    <cfRule type="expression" dxfId="34" priority="19">
      <formula>AND(O47="A")</formula>
    </cfRule>
    <cfRule type="expression" dxfId="33" priority="20">
      <formula>AND(O47="AH")</formula>
    </cfRule>
    <cfRule type="expression" dxfId="32" priority="21">
      <formula>AND(O47="U")</formula>
    </cfRule>
    <cfRule type="expression" dxfId="31" priority="22">
      <formula>AND(O47="UH")</formula>
    </cfRule>
    <cfRule type="expression" dxfId="30" priority="23">
      <formula>AND(O47="U1")</formula>
    </cfRule>
    <cfRule type="expression" dxfId="29" priority="24">
      <formula>AND(O$39="So")</formula>
    </cfRule>
    <cfRule type="expression" dxfId="28" priority="25">
      <formula>AND(O$39="Sa")</formula>
    </cfRule>
  </conditionalFormatting>
  <conditionalFormatting sqref="J41:AM50">
    <cfRule type="cellIs" dxfId="27" priority="12" operator="equal">
      <formula>"W"</formula>
    </cfRule>
    <cfRule type="cellIs" dxfId="26" priority="13" operator="equal">
      <formula>"üh"</formula>
    </cfRule>
    <cfRule type="cellIs" dxfId="25" priority="14" operator="equal">
      <formula>"Ü"</formula>
    </cfRule>
  </conditionalFormatting>
  <conditionalFormatting sqref="P47:P50 O47:O50 O41:P41">
    <cfRule type="expression" dxfId="24" priority="1">
      <formula>AND(O41="FT")</formula>
    </cfRule>
    <cfRule type="expression" dxfId="23" priority="2">
      <formula>AND(O41="K")</formula>
    </cfRule>
    <cfRule type="expression" dxfId="22" priority="3">
      <formula>AND(O41="KH")</formula>
    </cfRule>
    <cfRule type="expression" dxfId="21" priority="4">
      <formula>AND(O41="K1")</formula>
    </cfRule>
    <cfRule type="expression" dxfId="20" priority="5">
      <formula>AND(O41="A")</formula>
    </cfRule>
    <cfRule type="expression" dxfId="19" priority="6">
      <formula>AND(O41="AH")</formula>
    </cfRule>
    <cfRule type="expression" dxfId="18" priority="7">
      <formula>AND(O41="U")</formula>
    </cfRule>
    <cfRule type="expression" dxfId="17" priority="8">
      <formula>AND(O41="UH")</formula>
    </cfRule>
    <cfRule type="expression" dxfId="16" priority="9">
      <formula>AND(O41="U1")</formula>
    </cfRule>
    <cfRule type="expression" dxfId="15" priority="10">
      <formula>AND(O$39="So")</formula>
    </cfRule>
    <cfRule type="expression" dxfId="14" priority="11">
      <formula>AND(O$39="Sa")</formula>
    </cfRule>
  </conditionalFormatting>
  <pageMargins left="0.7" right="0.7" top="0.78740157499999996" bottom="0.78740157499999996" header="0.3" footer="0.3"/>
  <pageSetup paperSize="9" orientation="portrait" horizontalDpi="1200" verticalDpi="120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7" id="{9D7D71E7-F459-4EF0-BFB1-E3C2FD977124}">
            <xm:f>AND(J$40&gt;='[JVÜ alternative.xlsm]Feiertage und Ferien'!#REF!,AND(J$40&lt;='[JVÜ alternative.xlsm]Feiertage und Ferien'!#REF!))</xm:f>
            <x14:dxf>
              <fill>
                <patternFill>
                  <bgColor rgb="FF92D050"/>
                </patternFill>
              </fill>
            </x14:dxf>
          </x14:cfRule>
          <xm:sqref>J6:AM6</xm:sqref>
        </x14:conditionalFormatting>
        <x14:conditionalFormatting xmlns:xm="http://schemas.microsoft.com/office/excel/2006/main">
          <x14:cfRule type="expression" priority="81" id="{67A1842F-CBEB-40F6-AF22-B7F34A851915}">
            <xm:f>AND(J$40&gt;='[JVÜ alternative.xlsm]Feiertage und Ferien'!#REF!,AND(J$40&lt;='[JVÜ alternative.xlsm]Feiertage und Ferien'!#REF!))</xm:f>
            <x14:dxf>
              <fill>
                <patternFill>
                  <bgColor rgb="FF92D050"/>
                </patternFill>
              </fill>
            </x14:dxf>
          </x14:cfRule>
          <x14:cfRule type="expression" priority="82" id="{F5502F93-DC8A-4305-9A19-54A0B8542D65}">
            <xm:f>AND(J$40&gt;='[JVÜ alternative.xlsm]Feiertage und Ferien'!#REF!,AND(J$40&lt;='[JVÜ alternative.xlsm]Feiertage und Ferien'!#REF!))</xm:f>
            <x14:dxf>
              <fill>
                <patternFill>
                  <bgColor rgb="FF92D050"/>
                </patternFill>
              </fill>
            </x14:dxf>
          </x14:cfRule>
          <x14:cfRule type="expression" priority="83" id="{38BFFFB0-A2AD-47D1-9386-5BE474A55CFF}">
            <xm:f>AND(J$40&gt;='[JVÜ alternative.xlsm]Feiertage und Ferien'!#REF!,AND(J$40&lt;='[JVÜ alternative.xlsm]Feiertage und Ferien'!#REF!))</xm:f>
            <x14:dxf>
              <fill>
                <patternFill>
                  <bgColor rgb="FF92D050"/>
                </patternFill>
              </fill>
            </x14:dxf>
          </x14:cfRule>
          <x14:cfRule type="expression" priority="84" id="{D0E1F402-14C6-4549-9895-DEAD41006CBF}">
            <xm:f>AND(J$40&gt;='[JVÜ alternative.xlsm]Feiertage und Ferien'!#REF!,AND(J$40&lt;='[JVÜ alternative.xlsm]Feiertage und Ferien'!#REF!))</xm:f>
            <x14:dxf>
              <fill>
                <patternFill>
                  <bgColor rgb="FF92D050"/>
                </patternFill>
              </fill>
            </x14:dxf>
          </x14:cfRule>
          <x14:cfRule type="expression" priority="85" id="{F0B457BF-733F-40DB-803B-D99A66DCC9CB}">
            <xm:f>AND(J$40&gt;='[JVÜ alternative.xlsm]Feiertage und Ferien'!#REF!,AND(J$40&lt;='[JVÜ alternative.xlsm]Feiertage und Ferien'!#REF!))</xm:f>
            <x14:dxf>
              <fill>
                <patternFill>
                  <bgColor rgb="FF92D050"/>
                </patternFill>
              </fill>
            </x14:dxf>
          </x14:cfRule>
          <x14:cfRule type="expression" priority="86" id="{18D45632-5FF8-4A2E-AF18-27B36C922AEE}">
            <xm:f>AND(J$40&gt;='[JVÜ alternative.xlsm]Feiertage und Ferien'!#REF!,AND(J$40&lt;='[JVÜ alternative.xlsm]Feiertage und Ferien'!#REF!))</xm:f>
            <x14:dxf>
              <fill>
                <patternFill>
                  <bgColor rgb="FF92D050"/>
                </patternFill>
              </fill>
            </x14:dxf>
          </x14:cfRule>
          <xm:sqref>J6:AM6</xm:sqref>
        </x14:conditionalFormatting>
        <x14:conditionalFormatting xmlns:xm="http://schemas.microsoft.com/office/excel/2006/main">
          <x14:cfRule type="expression" priority="56" id="{7D8B2936-AD26-4C4F-BA25-65B16DE7BC8E}">
            <xm:f>AND(J$40&gt;='[JVÜ alternative.xlsm]Feiertage und Ferien'!#REF!,AND(J$40&lt;='[JVÜ alternative.xlsm]Feiertage und Ferien'!#REF!))</xm:f>
            <x14:dxf>
              <fill>
                <patternFill>
                  <bgColor rgb="FF92D050"/>
                </patternFill>
              </fill>
            </x14:dxf>
          </x14:cfRule>
          <xm:sqref>J40:AM40</xm:sqref>
        </x14:conditionalFormatting>
        <x14:conditionalFormatting xmlns:xm="http://schemas.microsoft.com/office/excel/2006/main">
          <x14:cfRule type="expression" priority="50" id="{556F5BBE-C8D0-4C35-AE56-DA862448CD02}">
            <xm:f>AND(J$40&gt;='[JVÜ alternative.xlsm]Feiertage und Ferien'!#REF!,AND(J$40&lt;='[JVÜ alternative.xlsm]Feiertage und Ferien'!#REF!))</xm:f>
            <x14:dxf>
              <fill>
                <patternFill>
                  <bgColor rgb="FF92D050"/>
                </patternFill>
              </fill>
            </x14:dxf>
          </x14:cfRule>
          <x14:cfRule type="expression" priority="51" id="{6740078F-DC14-4BF5-87E8-CF6CBCB3F9E6}">
            <xm:f>AND(J$40&gt;='[JVÜ alternative.xlsm]Feiertage und Ferien'!#REF!,AND(J$40&lt;='[JVÜ alternative.xlsm]Feiertage und Ferien'!#REF!))</xm:f>
            <x14:dxf>
              <fill>
                <patternFill>
                  <bgColor rgb="FF92D050"/>
                </patternFill>
              </fill>
            </x14:dxf>
          </x14:cfRule>
          <x14:cfRule type="expression" priority="52" id="{38BF0A4E-2122-4569-8693-1FFCA8A768CD}">
            <xm:f>AND(J$40&gt;='[JVÜ alternative.xlsm]Feiertage und Ferien'!#REF!,AND(J$40&lt;='[JVÜ alternative.xlsm]Feiertage und Ferien'!#REF!))</xm:f>
            <x14:dxf>
              <fill>
                <patternFill>
                  <bgColor rgb="FF92D050"/>
                </patternFill>
              </fill>
            </x14:dxf>
          </x14:cfRule>
          <x14:cfRule type="expression" priority="53" id="{B5CC9E45-187A-4793-A4D8-1538191DCFB8}">
            <xm:f>AND(J$40&gt;='[JVÜ alternative.xlsm]Feiertage und Ferien'!#REF!,AND(J$40&lt;='[JVÜ alternative.xlsm]Feiertage und Ferien'!#REF!))</xm:f>
            <x14:dxf>
              <fill>
                <patternFill>
                  <bgColor rgb="FF92D050"/>
                </patternFill>
              </fill>
            </x14:dxf>
          </x14:cfRule>
          <x14:cfRule type="expression" priority="54" id="{A93E26B6-4055-40D9-A037-829572B0D5BB}">
            <xm:f>AND(J$40&gt;='[JVÜ alternative.xlsm]Feiertage und Ferien'!#REF!,AND(J$40&lt;='[JVÜ alternative.xlsm]Feiertage und Ferien'!#REF!))</xm:f>
            <x14:dxf>
              <fill>
                <patternFill>
                  <bgColor rgb="FF92D050"/>
                </patternFill>
              </fill>
            </x14:dxf>
          </x14:cfRule>
          <x14:cfRule type="expression" priority="55" id="{7AA594B5-FFF0-4A10-A3B1-98F1000B5A30}">
            <xm:f>AND(J$40&gt;='[JVÜ alternative.xlsm]Feiertage und Ferien'!#REF!,AND(J$40&lt;='[JVÜ alternative.xlsm]Feiertage und Ferien'!#REF!))</xm:f>
            <x14:dxf>
              <fill>
                <patternFill>
                  <bgColor rgb="FF92D050"/>
                </patternFill>
              </fill>
            </x14:dxf>
          </x14:cfRule>
          <xm:sqref>J40:AM40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Personalplaner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Bussemer, Alexander</dc:creator>
  <cp:lastModifiedBy>Bussemer, Alexander</cp:lastModifiedBy>
  <dcterms:created xsi:type="dcterms:W3CDTF">2022-12-25T11:01:26Z</dcterms:created>
  <dcterms:modified xsi:type="dcterms:W3CDTF">2022-12-25T21:31:59Z</dcterms:modified>
</cp:coreProperties>
</file>