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Eigene Dokumente\Excel\Excel_Problemlösungen\Testordner_fremde2021\Office-Hilfe.com\"/>
    </mc:Choice>
  </mc:AlternateContent>
  <xr:revisionPtr revIDLastSave="0" documentId="8_{4DF71514-9042-4EAF-8AE0-E2E99AB7D440}" xr6:coauthVersionLast="47" xr6:coauthVersionMax="47" xr10:uidLastSave="{00000000-0000-0000-0000-000000000000}"/>
  <bookViews>
    <workbookView xWindow="-120" yWindow="-120" windowWidth="29040" windowHeight="15990" xr2:uid="{FE1C31CE-03A5-461C-BD0A-3BE5D9DE8602}"/>
  </bookViews>
  <sheets>
    <sheet name="Userform" sheetId="4" r:id="rId1"/>
    <sheet name="KundeA" sheetId="1" r:id="rId2"/>
    <sheet name="KundeB" sheetId="2" r:id="rId3"/>
    <sheet name="KundeC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1" l="1"/>
  <c r="W5" i="1"/>
  <c r="W7" i="1"/>
  <c r="W8" i="1"/>
  <c r="W9" i="1"/>
  <c r="W10" i="1"/>
  <c r="W11" i="1"/>
  <c r="W12" i="1"/>
  <c r="W13" i="1"/>
  <c r="W14" i="1"/>
  <c r="W15" i="1"/>
  <c r="W16" i="1"/>
  <c r="W17" i="1"/>
  <c r="W18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R7" i="1"/>
  <c r="R8" i="1"/>
  <c r="R9" i="1"/>
  <c r="R10" i="1"/>
  <c r="R11" i="1"/>
  <c r="R12" i="1"/>
  <c r="R13" i="1"/>
  <c r="R14" i="1"/>
  <c r="R15" i="1"/>
  <c r="R16" i="1"/>
  <c r="R17" i="1"/>
  <c r="R18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O7" i="1"/>
  <c r="O8" i="1"/>
  <c r="O9" i="1"/>
  <c r="O10" i="1"/>
  <c r="O11" i="1"/>
  <c r="O12" i="1"/>
  <c r="O13" i="1"/>
  <c r="O14" i="1"/>
  <c r="O15" i="1"/>
  <c r="O16" i="1"/>
  <c r="O17" i="1"/>
  <c r="O18" i="1"/>
  <c r="N7" i="1"/>
  <c r="M7" i="1" s="1"/>
  <c r="N8" i="1"/>
  <c r="M8" i="1" s="1"/>
  <c r="N9" i="1"/>
  <c r="M9" i="1" s="1"/>
  <c r="N10" i="1"/>
  <c r="M10" i="1" s="1"/>
  <c r="N11" i="1"/>
  <c r="N12" i="1"/>
  <c r="N13" i="1"/>
  <c r="N14" i="1"/>
  <c r="M14" i="1" s="1"/>
  <c r="N15" i="1"/>
  <c r="M15" i="1" s="1"/>
  <c r="N16" i="1"/>
  <c r="M16" i="1" s="1"/>
  <c r="N17" i="1"/>
  <c r="M17" i="1" s="1"/>
  <c r="N18" i="1"/>
  <c r="M18" i="1" s="1"/>
  <c r="M11" i="1"/>
  <c r="M12" i="1"/>
  <c r="M13" i="1"/>
  <c r="K6" i="1"/>
  <c r="N6" i="1" s="1"/>
  <c r="M6" i="1" s="1"/>
  <c r="K7" i="1"/>
  <c r="K8" i="1"/>
  <c r="K9" i="1"/>
  <c r="K10" i="1"/>
  <c r="K11" i="1"/>
  <c r="K12" i="1"/>
  <c r="K13" i="1"/>
  <c r="K14" i="1"/>
  <c r="K15" i="1"/>
  <c r="K16" i="1"/>
  <c r="K17" i="1"/>
  <c r="K18" i="1"/>
  <c r="W7" i="2"/>
  <c r="W13" i="2"/>
  <c r="W1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R7" i="2"/>
  <c r="R8" i="2"/>
  <c r="R9" i="2"/>
  <c r="R10" i="2"/>
  <c r="R11" i="2"/>
  <c r="R15" i="2"/>
  <c r="R16" i="2"/>
  <c r="R17" i="2"/>
  <c r="R18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O19" i="2"/>
  <c r="R19" i="2" s="1"/>
  <c r="O6" i="2"/>
  <c r="W6" i="2" s="1"/>
  <c r="O7" i="2"/>
  <c r="O8" i="2"/>
  <c r="W8" i="2" s="1"/>
  <c r="O9" i="2"/>
  <c r="W9" i="2" s="1"/>
  <c r="O10" i="2"/>
  <c r="W10" i="2" s="1"/>
  <c r="O11" i="2"/>
  <c r="W11" i="2" s="1"/>
  <c r="O12" i="2"/>
  <c r="W12" i="2" s="1"/>
  <c r="O13" i="2"/>
  <c r="R13" i="2" s="1"/>
  <c r="O14" i="2"/>
  <c r="W14" i="2" s="1"/>
  <c r="O15" i="2"/>
  <c r="O16" i="2"/>
  <c r="W16" i="2" s="1"/>
  <c r="O17" i="2"/>
  <c r="W17" i="2" s="1"/>
  <c r="O18" i="2"/>
  <c r="W18" i="2" s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W6" i="3"/>
  <c r="W7" i="3"/>
  <c r="W8" i="3"/>
  <c r="W9" i="3"/>
  <c r="W10" i="3"/>
  <c r="W11" i="3"/>
  <c r="W12" i="3"/>
  <c r="W13" i="3"/>
  <c r="W14" i="3"/>
  <c r="W15" i="3"/>
  <c r="W16" i="3"/>
  <c r="W17" i="3"/>
  <c r="S6" i="3"/>
  <c r="S7" i="3"/>
  <c r="S8" i="3"/>
  <c r="S9" i="3"/>
  <c r="S10" i="3"/>
  <c r="S11" i="3"/>
  <c r="S12" i="3"/>
  <c r="S13" i="3"/>
  <c r="S14" i="3"/>
  <c r="S15" i="3"/>
  <c r="S16" i="3"/>
  <c r="S17" i="3"/>
  <c r="R6" i="3"/>
  <c r="R7" i="3"/>
  <c r="R8" i="3"/>
  <c r="R9" i="3"/>
  <c r="R10" i="3"/>
  <c r="R11" i="3"/>
  <c r="R12" i="3"/>
  <c r="R13" i="3"/>
  <c r="R14" i="3"/>
  <c r="R15" i="3"/>
  <c r="R16" i="3"/>
  <c r="R17" i="3"/>
  <c r="Q6" i="3"/>
  <c r="Q7" i="3"/>
  <c r="Q8" i="3"/>
  <c r="Q9" i="3"/>
  <c r="Q10" i="3"/>
  <c r="Q11" i="3"/>
  <c r="Q12" i="3"/>
  <c r="Q13" i="3"/>
  <c r="Q14" i="3"/>
  <c r="Q15" i="3"/>
  <c r="Q16" i="3"/>
  <c r="Q17" i="3"/>
  <c r="O6" i="3"/>
  <c r="O7" i="3"/>
  <c r="O8" i="3"/>
  <c r="O9" i="3"/>
  <c r="O10" i="3"/>
  <c r="O11" i="3"/>
  <c r="O12" i="3"/>
  <c r="O13" i="3"/>
  <c r="O14" i="3"/>
  <c r="O15" i="3"/>
  <c r="O16" i="3"/>
  <c r="O17" i="3"/>
  <c r="N6" i="3"/>
  <c r="N7" i="3"/>
  <c r="M7" i="3" s="1"/>
  <c r="N8" i="3"/>
  <c r="M8" i="3" s="1"/>
  <c r="N9" i="3"/>
  <c r="M9" i="3" s="1"/>
  <c r="N10" i="3"/>
  <c r="M10" i="3" s="1"/>
  <c r="N11" i="3"/>
  <c r="N12" i="3"/>
  <c r="N13" i="3"/>
  <c r="N14" i="3"/>
  <c r="N15" i="3"/>
  <c r="M15" i="3" s="1"/>
  <c r="N16" i="3"/>
  <c r="M16" i="3" s="1"/>
  <c r="N17" i="3"/>
  <c r="M17" i="3" s="1"/>
  <c r="M6" i="3"/>
  <c r="M11" i="3"/>
  <c r="M12" i="3"/>
  <c r="M13" i="3"/>
  <c r="M14" i="3"/>
  <c r="K6" i="3"/>
  <c r="K7" i="3"/>
  <c r="K8" i="3"/>
  <c r="K9" i="3"/>
  <c r="K10" i="3"/>
  <c r="K11" i="3"/>
  <c r="K12" i="3"/>
  <c r="K13" i="3"/>
  <c r="K14" i="3"/>
  <c r="K15" i="3"/>
  <c r="K16" i="3"/>
  <c r="K17" i="3"/>
  <c r="Q5" i="3"/>
  <c r="S5" i="3" s="1"/>
  <c r="K5" i="3"/>
  <c r="N5" i="3" s="1"/>
  <c r="Q4" i="3"/>
  <c r="S4" i="3" s="1"/>
  <c r="K4" i="3"/>
  <c r="N4" i="3" s="1"/>
  <c r="Q5" i="2"/>
  <c r="S5" i="2" s="1"/>
  <c r="K5" i="2"/>
  <c r="Q4" i="2"/>
  <c r="S4" i="2" s="1"/>
  <c r="K4" i="2"/>
  <c r="N4" i="1"/>
  <c r="O4" i="1" s="1"/>
  <c r="R4" i="1" s="1"/>
  <c r="N5" i="1"/>
  <c r="O5" i="1" s="1"/>
  <c r="R5" i="1" s="1"/>
  <c r="S4" i="1"/>
  <c r="S5" i="1"/>
  <c r="K4" i="1"/>
  <c r="K5" i="1"/>
  <c r="Q4" i="1"/>
  <c r="Q5" i="1"/>
  <c r="Q3" i="1"/>
  <c r="S3" i="1" s="1"/>
  <c r="K3" i="1"/>
  <c r="N3" i="1" s="1"/>
  <c r="O3" i="1" s="1"/>
  <c r="Q3" i="2"/>
  <c r="S3" i="2" s="1"/>
  <c r="K3" i="2"/>
  <c r="N3" i="2" s="1"/>
  <c r="O3" i="2" s="1"/>
  <c r="S3" i="3"/>
  <c r="Q3" i="3"/>
  <c r="K3" i="3"/>
  <c r="N3" i="3" s="1"/>
  <c r="O6" i="1" l="1"/>
  <c r="W19" i="2"/>
  <c r="R14" i="2"/>
  <c r="R6" i="2"/>
  <c r="R12" i="2"/>
  <c r="M4" i="3"/>
  <c r="O4" i="3"/>
  <c r="W4" i="3" s="1"/>
  <c r="M5" i="3"/>
  <c r="O5" i="3"/>
  <c r="W5" i="3" s="1"/>
  <c r="M5" i="2"/>
  <c r="O5" i="2"/>
  <c r="W5" i="2" s="1"/>
  <c r="M4" i="2"/>
  <c r="O4" i="2"/>
  <c r="W4" i="2" s="1"/>
  <c r="M5" i="1"/>
  <c r="M4" i="1"/>
  <c r="M3" i="1"/>
  <c r="W3" i="2"/>
  <c r="R3" i="2"/>
  <c r="M3" i="2"/>
  <c r="O3" i="3"/>
  <c r="M3" i="3"/>
  <c r="W6" i="1" l="1"/>
  <c r="R6" i="1"/>
  <c r="R5" i="3"/>
  <c r="R4" i="3"/>
  <c r="R4" i="2"/>
  <c r="R5" i="2"/>
  <c r="W3" i="1"/>
  <c r="R3" i="1"/>
  <c r="R3" i="3"/>
  <c r="W3" i="3"/>
</calcChain>
</file>

<file path=xl/sharedStrings.xml><?xml version="1.0" encoding="utf-8"?>
<sst xmlns="http://schemas.openxmlformats.org/spreadsheetml/2006/main" count="98" uniqueCount="48">
  <si>
    <t>Artikel</t>
  </si>
  <si>
    <t>BA</t>
  </si>
  <si>
    <t>Tag</t>
  </si>
  <si>
    <t>Monat</t>
  </si>
  <si>
    <t>Jahr</t>
  </si>
  <si>
    <t>Übertragen dann Ja eingeben</t>
  </si>
  <si>
    <t>Artikel Nr.</t>
  </si>
  <si>
    <t>Maschine</t>
  </si>
  <si>
    <t>Stück Tischseite</t>
  </si>
  <si>
    <t>Bear. Tischseiten</t>
  </si>
  <si>
    <t>Laufzeit+ Einlegezeit in sek.</t>
  </si>
  <si>
    <t>Hier Eingabe in Sekunden</t>
  </si>
  <si>
    <t>Stück / h</t>
  </si>
  <si>
    <t>Stückzahl pro Tag Soll</t>
  </si>
  <si>
    <t>Anzahl Schichten</t>
  </si>
  <si>
    <t>Auftrag Stückzahl</t>
  </si>
  <si>
    <t>Gesamt Stunden</t>
  </si>
  <si>
    <t>Fertig am</t>
  </si>
  <si>
    <t>Restzeit</t>
  </si>
  <si>
    <t>Bearbeitungszeit Industriestunden</t>
  </si>
  <si>
    <t>032.1.072/073</t>
  </si>
  <si>
    <t>B</t>
  </si>
  <si>
    <t>Artikel1</t>
  </si>
  <si>
    <t>C</t>
  </si>
  <si>
    <t>Artikel12</t>
  </si>
  <si>
    <t>Artikel123</t>
  </si>
  <si>
    <t>9</t>
  </si>
  <si>
    <t>2021</t>
  </si>
  <si>
    <t>1</t>
  </si>
  <si>
    <t>30</t>
  </si>
  <si>
    <t>1.4</t>
  </si>
  <si>
    <t>Ja</t>
  </si>
  <si>
    <t>140</t>
  </si>
  <si>
    <t>2000</t>
  </si>
  <si>
    <t>78877</t>
  </si>
  <si>
    <t>32.02</t>
  </si>
  <si>
    <t>32.03</t>
  </si>
  <si>
    <t>Artikel13</t>
  </si>
  <si>
    <t>Artikel14</t>
  </si>
  <si>
    <t>F</t>
  </si>
  <si>
    <t>032.1.072</t>
  </si>
  <si>
    <t>032.1.0777</t>
  </si>
  <si>
    <t>32.05</t>
  </si>
  <si>
    <t>Artikel2</t>
  </si>
  <si>
    <t>Artikel3</t>
  </si>
  <si>
    <t>X</t>
  </si>
  <si>
    <t>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</si>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</sst>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ddd:dd/mm/yyyy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7" tint="0.79998168889431442"/>
      <name val="Arial"/>
      <family val="2"/>
    </font>
    <font>
      <b/>
      <sz val="12"/>
      <color theme="9" tint="-0.499984740745262"/>
      <name val="Arial"/>
      <family val="2"/>
    </font>
    <font>
      <sz val="12"/>
      <color theme="7" tint="0.79998168889431442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4" fillId="2" borderId="1" xfId="0" applyFont="1" applyFill="1" applyBorder="1"/>
    <xf numFmtId="0" fontId="0" fillId="3" borderId="2" xfId="0" applyFill="1" applyBorder="1"/>
    <xf numFmtId="0" fontId="5" fillId="4" borderId="3" xfId="0" applyFont="1" applyFill="1" applyBorder="1" applyAlignment="1" applyProtection="1">
      <alignment horizontal="center" textRotation="45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>
      <alignment textRotation="45"/>
    </xf>
    <xf numFmtId="0" fontId="5" fillId="4" borderId="3" xfId="0" applyFont="1" applyFill="1" applyBorder="1" applyAlignment="1" applyProtection="1">
      <alignment textRotation="45" wrapText="1"/>
      <protection locked="0"/>
    </xf>
    <xf numFmtId="0" fontId="5" fillId="4" borderId="4" xfId="0" applyFont="1" applyFill="1" applyBorder="1" applyAlignment="1" applyProtection="1">
      <alignment textRotation="45"/>
      <protection locked="0"/>
    </xf>
    <xf numFmtId="49" fontId="5" fillId="4" borderId="4" xfId="0" applyNumberFormat="1" applyFont="1" applyFill="1" applyBorder="1" applyAlignment="1" applyProtection="1">
      <alignment horizontal="justify" textRotation="45"/>
      <protection locked="0"/>
    </xf>
    <xf numFmtId="0" fontId="5" fillId="4" borderId="4" xfId="0" applyFont="1" applyFill="1" applyBorder="1" applyAlignment="1" applyProtection="1">
      <alignment horizontal="justify" textRotation="45"/>
      <protection locked="0"/>
    </xf>
    <xf numFmtId="0" fontId="5" fillId="4" borderId="4" xfId="0" applyFont="1" applyFill="1" applyBorder="1" applyAlignment="1" applyProtection="1">
      <alignment vertical="justify" textRotation="45"/>
      <protection locked="0"/>
    </xf>
    <xf numFmtId="0" fontId="5" fillId="5" borderId="4" xfId="0" applyFont="1" applyFill="1" applyBorder="1" applyAlignment="1" applyProtection="1">
      <alignment horizontal="justify" textRotation="45"/>
      <protection locked="0"/>
    </xf>
    <xf numFmtId="0" fontId="5" fillId="6" borderId="4" xfId="0" applyFont="1" applyFill="1" applyBorder="1" applyAlignment="1" applyProtection="1">
      <alignment textRotation="45"/>
      <protection locked="0"/>
    </xf>
    <xf numFmtId="0" fontId="5" fillId="4" borderId="5" xfId="0" applyFont="1" applyFill="1" applyBorder="1" applyAlignment="1">
      <alignment horizontal="center" textRotation="45"/>
    </xf>
    <xf numFmtId="0" fontId="5" fillId="4" borderId="6" xfId="0" applyFont="1" applyFill="1" applyBorder="1" applyAlignment="1" applyProtection="1">
      <alignment horizontal="center" textRotation="45"/>
      <protection locked="0"/>
    </xf>
    <xf numFmtId="0" fontId="5" fillId="4" borderId="7" xfId="0" applyFont="1" applyFill="1" applyBorder="1" applyAlignment="1">
      <alignment textRotation="45"/>
    </xf>
    <xf numFmtId="0" fontId="6" fillId="4" borderId="8" xfId="0" applyFont="1" applyFill="1" applyBorder="1" applyAlignment="1" applyProtection="1">
      <alignment horizontal="justify"/>
      <protection locked="0"/>
    </xf>
    <xf numFmtId="0" fontId="5" fillId="7" borderId="9" xfId="0" applyFont="1" applyFill="1" applyBorder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6" fillId="4" borderId="0" xfId="0" applyNumberFormat="1" applyFont="1" applyFill="1"/>
    <xf numFmtId="0" fontId="8" fillId="4" borderId="0" xfId="0" applyFont="1" applyFill="1"/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14" fontId="5" fillId="6" borderId="9" xfId="0" applyNumberFormat="1" applyFont="1" applyFill="1" applyBorder="1" applyProtection="1">
      <protection locked="0"/>
    </xf>
    <xf numFmtId="1" fontId="5" fillId="6" borderId="3" xfId="0" applyNumberFormat="1" applyFont="1" applyFill="1" applyBorder="1" applyAlignment="1">
      <alignment horizontal="center"/>
    </xf>
    <xf numFmtId="0" fontId="7" fillId="6" borderId="3" xfId="0" applyFont="1" applyFill="1" applyBorder="1" applyAlignment="1" applyProtection="1">
      <alignment horizontal="center"/>
      <protection locked="0"/>
    </xf>
    <xf numFmtId="1" fontId="5" fillId="6" borderId="9" xfId="0" applyNumberFormat="1" applyFont="1" applyFill="1" applyBorder="1" applyAlignment="1">
      <alignment horizontal="center"/>
    </xf>
    <xf numFmtId="164" fontId="5" fillId="6" borderId="9" xfId="0" applyNumberFormat="1" applyFont="1" applyFill="1" applyBorder="1" applyAlignment="1">
      <alignment horizontal="center"/>
    </xf>
    <xf numFmtId="165" fontId="5" fillId="6" borderId="9" xfId="0" applyNumberFormat="1" applyFont="1" applyFill="1" applyBorder="1" applyAlignment="1" applyProtection="1">
      <alignment horizontal="center"/>
      <protection locked="0"/>
    </xf>
    <xf numFmtId="0" fontId="5" fillId="6" borderId="10" xfId="0" applyFont="1" applyFill="1" applyBorder="1"/>
    <xf numFmtId="0" fontId="5" fillId="6" borderId="3" xfId="0" applyNumberFormat="1" applyFont="1" applyFill="1" applyBorder="1" applyAlignment="1" applyProtection="1">
      <alignment horizontal="center"/>
      <protection locked="0"/>
    </xf>
    <xf numFmtId="1" fontId="5" fillId="6" borderId="3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28575</xdr:rowOff>
        </xdr:from>
        <xdr:to>
          <xdr:col>7</xdr:col>
          <xdr:colOff>638175</xdr:colOff>
          <xdr:row>8</xdr:row>
          <xdr:rowOff>38100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Userform aufrufen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826B0-A7C8-4156-966C-D3BD2BD4DF46}">
  <sheetPr codeName="Tabelle4"/>
  <dimension ref="A1"/>
  <sheetViews>
    <sheetView tabSelected="1" workbookViewId="0">
      <selection activeCell="C10" sqref="C10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aufruf">
                <anchor moveWithCells="1" sizeWithCells="1">
                  <from>
                    <xdr:col>2</xdr:col>
                    <xdr:colOff>0</xdr:colOff>
                    <xdr:row>4</xdr:row>
                    <xdr:rowOff>28575</xdr:rowOff>
                  </from>
                  <to>
                    <xdr:col>7</xdr:col>
                    <xdr:colOff>638175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88A1-49E6-4902-B16A-D7D2B919772C}">
  <sheetPr codeName="Tabelle1"/>
  <dimension ref="A1:AQ18"/>
  <sheetViews>
    <sheetView workbookViewId="0">
      <selection activeCell="A6" sqref="A6"/>
    </sheetView>
  </sheetViews>
  <sheetFormatPr baseColWidth="10" defaultRowHeight="15" x14ac:dyDescent="0.25"/>
  <cols>
    <col min="1" max="1" width="23.28515625" customWidth="1"/>
    <col min="7" max="7" width="18.85546875" customWidth="1"/>
    <col min="15" max="16" width="17.7109375" customWidth="1"/>
    <col min="17" max="17" width="22.42578125" customWidth="1"/>
    <col min="18" max="18" width="21.7109375" customWidth="1"/>
    <col min="19" max="19" width="14.42578125" customWidth="1"/>
  </cols>
  <sheetData>
    <row r="1" spans="1:43" ht="29.25" thickBot="1" x14ac:dyDescent="0.5">
      <c r="A1" s="2"/>
      <c r="B1" s="2"/>
      <c r="C1" s="1"/>
      <c r="D1" s="1"/>
      <c r="E1" s="1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3"/>
      <c r="W1" s="6"/>
    </row>
    <row r="2" spans="1:43" ht="120" customHeight="1" thickBot="1" x14ac:dyDescent="0.3">
      <c r="A2" s="7" t="s">
        <v>0</v>
      </c>
      <c r="B2" s="8" t="s">
        <v>1</v>
      </c>
      <c r="C2" s="7" t="s">
        <v>2</v>
      </c>
      <c r="D2" s="7" t="s">
        <v>3</v>
      </c>
      <c r="E2" s="9" t="s">
        <v>4</v>
      </c>
      <c r="F2" s="10" t="s">
        <v>5</v>
      </c>
      <c r="G2" s="11" t="s">
        <v>6</v>
      </c>
      <c r="H2" s="11" t="s">
        <v>7</v>
      </c>
      <c r="I2" s="12" t="s">
        <v>8</v>
      </c>
      <c r="J2" s="13" t="s">
        <v>9</v>
      </c>
      <c r="K2" s="14" t="s">
        <v>10</v>
      </c>
      <c r="L2" s="15" t="s">
        <v>11</v>
      </c>
      <c r="M2" s="16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1" t="s">
        <v>17</v>
      </c>
      <c r="S2" s="17" t="s">
        <v>18</v>
      </c>
      <c r="T2" s="18"/>
      <c r="U2" s="18"/>
      <c r="V2" s="19"/>
      <c r="W2" s="20" t="s">
        <v>19</v>
      </c>
    </row>
    <row r="3" spans="1:43" ht="16.5" thickTop="1" x14ac:dyDescent="0.25">
      <c r="A3" s="21" t="s">
        <v>22</v>
      </c>
      <c r="B3" s="25" t="s">
        <v>34</v>
      </c>
      <c r="C3" s="26" t="s">
        <v>29</v>
      </c>
      <c r="D3" s="26" t="s">
        <v>26</v>
      </c>
      <c r="E3" s="26" t="s">
        <v>27</v>
      </c>
      <c r="F3" s="27" t="s">
        <v>31</v>
      </c>
      <c r="G3" s="25" t="s">
        <v>42</v>
      </c>
      <c r="H3" s="25" t="s">
        <v>30</v>
      </c>
      <c r="I3" s="25" t="s">
        <v>28</v>
      </c>
      <c r="J3" s="25" t="s">
        <v>28</v>
      </c>
      <c r="K3" s="28">
        <f t="shared" ref="K3:K18" si="0">SUM(L3+(L3*18)/100)</f>
        <v>165.2</v>
      </c>
      <c r="L3" s="29" t="s">
        <v>32</v>
      </c>
      <c r="M3" s="30">
        <f t="shared" ref="M3:M18" si="1">SUM(N3/7.5)</f>
        <v>21.791767554479421</v>
      </c>
      <c r="N3" s="30">
        <f>SUM(3600/K3)*7.5*I3</f>
        <v>163.43825665859566</v>
      </c>
      <c r="O3" s="30">
        <f>ROUNDUP(SUM(P3/N3),0)</f>
        <v>13</v>
      </c>
      <c r="P3" s="25" t="s">
        <v>33</v>
      </c>
      <c r="Q3" s="31">
        <f t="shared" ref="Q3:Q18" si="2">T3/24</f>
        <v>0</v>
      </c>
      <c r="R3" s="32">
        <f>WORKDAY.INTL(DATE(E3,D3,C3),O3,1)</f>
        <v>44488</v>
      </c>
      <c r="S3" s="33" t="str">
        <f t="shared" ref="S3:S18" si="3">IF(Q3=" ",0,TEXT(MOD(Q3*24,15)/24,"hh:mm") &amp; " h:mm")</f>
        <v>00:00 h:mm</v>
      </c>
      <c r="T3" s="22"/>
      <c r="U3" s="23"/>
      <c r="V3" s="24"/>
      <c r="W3" s="22">
        <f t="shared" ref="W3:W18" si="4">IF(O3&gt;0,O3/M3,0)</f>
        <v>0.59655555555555551</v>
      </c>
    </row>
    <row r="4" spans="1:43" ht="15.75" x14ac:dyDescent="0.25">
      <c r="A4" s="21" t="s">
        <v>43</v>
      </c>
      <c r="B4" s="25">
        <v>12345</v>
      </c>
      <c r="C4" s="26">
        <v>14</v>
      </c>
      <c r="D4" s="26">
        <v>9</v>
      </c>
      <c r="E4" s="26">
        <v>2021</v>
      </c>
      <c r="F4" s="27" t="s">
        <v>31</v>
      </c>
      <c r="G4" s="25" t="s">
        <v>35</v>
      </c>
      <c r="H4" s="34">
        <v>14</v>
      </c>
      <c r="I4" s="25">
        <v>1</v>
      </c>
      <c r="J4" s="25">
        <v>1</v>
      </c>
      <c r="K4" s="28">
        <f t="shared" si="0"/>
        <v>118</v>
      </c>
      <c r="L4" s="29">
        <v>100</v>
      </c>
      <c r="M4" s="30">
        <f t="shared" si="1"/>
        <v>30.508474576271187</v>
      </c>
      <c r="N4" s="30">
        <f t="shared" ref="N4:N18" si="5">SUM(3600/K4)*7.5*I4</f>
        <v>228.81355932203391</v>
      </c>
      <c r="O4" s="30">
        <f t="shared" ref="O4:O18" si="6">ROUNDUP(SUM(P4/N4),0)</f>
        <v>3</v>
      </c>
      <c r="P4" s="25">
        <v>500</v>
      </c>
      <c r="Q4" s="31">
        <f t="shared" si="2"/>
        <v>0</v>
      </c>
      <c r="R4" s="32">
        <f t="shared" ref="R4:R18" si="7">WORKDAY.INTL(DATE(E4,D4,C4),O4,1)</f>
        <v>44456</v>
      </c>
      <c r="S4" s="33" t="str">
        <f t="shared" si="3"/>
        <v>00:00 h:mm</v>
      </c>
      <c r="T4" s="22"/>
      <c r="U4" s="23"/>
      <c r="V4" s="24"/>
      <c r="W4" s="22">
        <f t="shared" si="4"/>
        <v>9.8333333333333328E-2</v>
      </c>
      <c r="AQ4" t="s">
        <v>22</v>
      </c>
    </row>
    <row r="5" spans="1:43" ht="15.75" x14ac:dyDescent="0.25">
      <c r="A5" s="21" t="s">
        <v>44</v>
      </c>
      <c r="B5" s="25">
        <v>6789</v>
      </c>
      <c r="C5" s="26">
        <v>12</v>
      </c>
      <c r="D5" s="26">
        <v>9</v>
      </c>
      <c r="E5" s="26">
        <v>2021</v>
      </c>
      <c r="F5" s="27" t="s">
        <v>31</v>
      </c>
      <c r="G5" s="25" t="s">
        <v>36</v>
      </c>
      <c r="H5" s="35">
        <v>13</v>
      </c>
      <c r="I5" s="25">
        <v>1</v>
      </c>
      <c r="J5" s="25">
        <v>1</v>
      </c>
      <c r="K5" s="28">
        <f t="shared" si="0"/>
        <v>59</v>
      </c>
      <c r="L5" s="29">
        <v>50</v>
      </c>
      <c r="M5" s="30">
        <f t="shared" si="1"/>
        <v>61.016949152542374</v>
      </c>
      <c r="N5" s="30">
        <f t="shared" si="5"/>
        <v>457.62711864406782</v>
      </c>
      <c r="O5" s="30">
        <f t="shared" si="6"/>
        <v>3</v>
      </c>
      <c r="P5" s="25">
        <v>1000</v>
      </c>
      <c r="Q5" s="31">
        <f t="shared" si="2"/>
        <v>0</v>
      </c>
      <c r="R5" s="32">
        <f t="shared" si="7"/>
        <v>44454</v>
      </c>
      <c r="S5" s="33" t="str">
        <f t="shared" si="3"/>
        <v>00:00 h:mm</v>
      </c>
      <c r="T5" s="22"/>
      <c r="U5" s="23"/>
      <c r="V5" s="24"/>
      <c r="W5" s="22">
        <f t="shared" si="4"/>
        <v>4.9166666666666664E-2</v>
      </c>
    </row>
    <row r="6" spans="1:43" ht="15.75" x14ac:dyDescent="0.25">
      <c r="F6" t="s">
        <v>47</v>
      </c>
      <c r="K6" s="28">
        <f t="shared" si="0"/>
        <v>0</v>
      </c>
      <c r="M6" s="30" t="e">
        <f t="shared" si="1"/>
        <v>#DIV/0!</v>
      </c>
      <c r="N6" s="30" t="e">
        <f t="shared" si="5"/>
        <v>#DIV/0!</v>
      </c>
      <c r="O6" s="30" t="e">
        <f t="shared" si="6"/>
        <v>#DIV/0!</v>
      </c>
      <c r="Q6" s="31">
        <f t="shared" si="2"/>
        <v>0</v>
      </c>
      <c r="R6" s="32" t="e">
        <f t="shared" si="7"/>
        <v>#NUM!</v>
      </c>
      <c r="S6" s="33" t="str">
        <f t="shared" si="3"/>
        <v>00:00 h:mm</v>
      </c>
      <c r="W6" s="22" t="e">
        <f t="shared" si="4"/>
        <v>#DIV/0!</v>
      </c>
    </row>
    <row r="7" spans="1:43" ht="15.75" x14ac:dyDescent="0.25">
      <c r="K7" s="28">
        <f t="shared" si="0"/>
        <v>0</v>
      </c>
      <c r="M7" s="30" t="e">
        <f t="shared" si="1"/>
        <v>#DIV/0!</v>
      </c>
      <c r="N7" s="30" t="e">
        <f t="shared" si="5"/>
        <v>#DIV/0!</v>
      </c>
      <c r="O7" s="30" t="e">
        <f t="shared" si="6"/>
        <v>#DIV/0!</v>
      </c>
      <c r="Q7" s="31">
        <f t="shared" si="2"/>
        <v>0</v>
      </c>
      <c r="R7" s="32" t="e">
        <f t="shared" si="7"/>
        <v>#NUM!</v>
      </c>
      <c r="S7" s="33" t="str">
        <f t="shared" si="3"/>
        <v>00:00 h:mm</v>
      </c>
      <c r="W7" s="22" t="e">
        <f t="shared" si="4"/>
        <v>#DIV/0!</v>
      </c>
    </row>
    <row r="8" spans="1:43" ht="15.75" x14ac:dyDescent="0.25">
      <c r="K8" s="28">
        <f t="shared" si="0"/>
        <v>0</v>
      </c>
      <c r="M8" s="30" t="e">
        <f t="shared" si="1"/>
        <v>#DIV/0!</v>
      </c>
      <c r="N8" s="30" t="e">
        <f t="shared" si="5"/>
        <v>#DIV/0!</v>
      </c>
      <c r="O8" s="30" t="e">
        <f t="shared" si="6"/>
        <v>#DIV/0!</v>
      </c>
      <c r="Q8" s="31">
        <f t="shared" si="2"/>
        <v>0</v>
      </c>
      <c r="R8" s="32" t="e">
        <f t="shared" si="7"/>
        <v>#NUM!</v>
      </c>
      <c r="S8" s="33" t="str">
        <f t="shared" si="3"/>
        <v>00:00 h:mm</v>
      </c>
      <c r="W8" s="22" t="e">
        <f t="shared" si="4"/>
        <v>#DIV/0!</v>
      </c>
    </row>
    <row r="9" spans="1:43" ht="15.75" x14ac:dyDescent="0.25">
      <c r="K9" s="28">
        <f t="shared" si="0"/>
        <v>0</v>
      </c>
      <c r="M9" s="30" t="e">
        <f t="shared" si="1"/>
        <v>#DIV/0!</v>
      </c>
      <c r="N9" s="30" t="e">
        <f t="shared" si="5"/>
        <v>#DIV/0!</v>
      </c>
      <c r="O9" s="30" t="e">
        <f t="shared" si="6"/>
        <v>#DIV/0!</v>
      </c>
      <c r="Q9" s="31">
        <f t="shared" si="2"/>
        <v>0</v>
      </c>
      <c r="R9" s="32" t="e">
        <f t="shared" si="7"/>
        <v>#NUM!</v>
      </c>
      <c r="S9" s="33" t="str">
        <f t="shared" si="3"/>
        <v>00:00 h:mm</v>
      </c>
      <c r="W9" s="22" t="e">
        <f t="shared" si="4"/>
        <v>#DIV/0!</v>
      </c>
    </row>
    <row r="10" spans="1:43" ht="15.75" x14ac:dyDescent="0.25">
      <c r="K10" s="28">
        <f t="shared" si="0"/>
        <v>0</v>
      </c>
      <c r="M10" s="30" t="e">
        <f t="shared" si="1"/>
        <v>#DIV/0!</v>
      </c>
      <c r="N10" s="30" t="e">
        <f t="shared" si="5"/>
        <v>#DIV/0!</v>
      </c>
      <c r="O10" s="30" t="e">
        <f t="shared" si="6"/>
        <v>#DIV/0!</v>
      </c>
      <c r="Q10" s="31">
        <f t="shared" si="2"/>
        <v>0</v>
      </c>
      <c r="R10" s="32" t="e">
        <f t="shared" si="7"/>
        <v>#NUM!</v>
      </c>
      <c r="S10" s="33" t="str">
        <f t="shared" si="3"/>
        <v>00:00 h:mm</v>
      </c>
      <c r="W10" s="22" t="e">
        <f t="shared" si="4"/>
        <v>#DIV/0!</v>
      </c>
    </row>
    <row r="11" spans="1:43" ht="15.75" x14ac:dyDescent="0.25">
      <c r="K11" s="28">
        <f t="shared" si="0"/>
        <v>0</v>
      </c>
      <c r="M11" s="30" t="e">
        <f t="shared" si="1"/>
        <v>#DIV/0!</v>
      </c>
      <c r="N11" s="30" t="e">
        <f t="shared" si="5"/>
        <v>#DIV/0!</v>
      </c>
      <c r="O11" s="30" t="e">
        <f t="shared" si="6"/>
        <v>#DIV/0!</v>
      </c>
      <c r="Q11" s="31">
        <f t="shared" si="2"/>
        <v>0</v>
      </c>
      <c r="R11" s="32" t="e">
        <f t="shared" si="7"/>
        <v>#NUM!</v>
      </c>
      <c r="S11" s="33" t="str">
        <f t="shared" si="3"/>
        <v>00:00 h:mm</v>
      </c>
      <c r="W11" s="22" t="e">
        <f t="shared" si="4"/>
        <v>#DIV/0!</v>
      </c>
    </row>
    <row r="12" spans="1:43" ht="15.75" x14ac:dyDescent="0.25">
      <c r="K12" s="28">
        <f t="shared" si="0"/>
        <v>0</v>
      </c>
      <c r="M12" s="30" t="e">
        <f t="shared" si="1"/>
        <v>#DIV/0!</v>
      </c>
      <c r="N12" s="30" t="e">
        <f t="shared" si="5"/>
        <v>#DIV/0!</v>
      </c>
      <c r="O12" s="30" t="e">
        <f t="shared" si="6"/>
        <v>#DIV/0!</v>
      </c>
      <c r="Q12" s="31">
        <f t="shared" si="2"/>
        <v>0</v>
      </c>
      <c r="R12" s="32" t="e">
        <f t="shared" si="7"/>
        <v>#NUM!</v>
      </c>
      <c r="S12" s="33" t="str">
        <f t="shared" si="3"/>
        <v>00:00 h:mm</v>
      </c>
      <c r="W12" s="22" t="e">
        <f t="shared" si="4"/>
        <v>#DIV/0!</v>
      </c>
    </row>
    <row r="13" spans="1:43" ht="15.75" x14ac:dyDescent="0.25">
      <c r="K13" s="28">
        <f t="shared" si="0"/>
        <v>0</v>
      </c>
      <c r="M13" s="30" t="e">
        <f t="shared" si="1"/>
        <v>#DIV/0!</v>
      </c>
      <c r="N13" s="30" t="e">
        <f t="shared" si="5"/>
        <v>#DIV/0!</v>
      </c>
      <c r="O13" s="30" t="e">
        <f t="shared" si="6"/>
        <v>#DIV/0!</v>
      </c>
      <c r="Q13" s="31">
        <f t="shared" si="2"/>
        <v>0</v>
      </c>
      <c r="R13" s="32" t="e">
        <f t="shared" si="7"/>
        <v>#NUM!</v>
      </c>
      <c r="S13" s="33" t="str">
        <f t="shared" si="3"/>
        <v>00:00 h:mm</v>
      </c>
      <c r="W13" s="22" t="e">
        <f t="shared" si="4"/>
        <v>#DIV/0!</v>
      </c>
    </row>
    <row r="14" spans="1:43" ht="15.75" x14ac:dyDescent="0.25">
      <c r="K14" s="28">
        <f t="shared" si="0"/>
        <v>0</v>
      </c>
      <c r="M14" s="30" t="e">
        <f t="shared" si="1"/>
        <v>#DIV/0!</v>
      </c>
      <c r="N14" s="30" t="e">
        <f t="shared" si="5"/>
        <v>#DIV/0!</v>
      </c>
      <c r="O14" s="30" t="e">
        <f t="shared" si="6"/>
        <v>#DIV/0!</v>
      </c>
      <c r="Q14" s="31">
        <f t="shared" si="2"/>
        <v>0</v>
      </c>
      <c r="R14" s="32" t="e">
        <f t="shared" si="7"/>
        <v>#NUM!</v>
      </c>
      <c r="S14" s="33" t="str">
        <f t="shared" si="3"/>
        <v>00:00 h:mm</v>
      </c>
      <c r="W14" s="22" t="e">
        <f t="shared" si="4"/>
        <v>#DIV/0!</v>
      </c>
    </row>
    <row r="15" spans="1:43" ht="15.75" x14ac:dyDescent="0.25">
      <c r="K15" s="28">
        <f t="shared" si="0"/>
        <v>0</v>
      </c>
      <c r="M15" s="30" t="e">
        <f t="shared" si="1"/>
        <v>#DIV/0!</v>
      </c>
      <c r="N15" s="30" t="e">
        <f t="shared" si="5"/>
        <v>#DIV/0!</v>
      </c>
      <c r="O15" s="30" t="e">
        <f t="shared" si="6"/>
        <v>#DIV/0!</v>
      </c>
      <c r="Q15" s="31">
        <f t="shared" si="2"/>
        <v>0</v>
      </c>
      <c r="R15" s="32" t="e">
        <f t="shared" si="7"/>
        <v>#NUM!</v>
      </c>
      <c r="S15" s="33" t="str">
        <f t="shared" si="3"/>
        <v>00:00 h:mm</v>
      </c>
      <c r="W15" s="22" t="e">
        <f t="shared" si="4"/>
        <v>#DIV/0!</v>
      </c>
    </row>
    <row r="16" spans="1:43" ht="15.75" x14ac:dyDescent="0.25">
      <c r="K16" s="28">
        <f t="shared" si="0"/>
        <v>0</v>
      </c>
      <c r="M16" s="30" t="e">
        <f t="shared" si="1"/>
        <v>#DIV/0!</v>
      </c>
      <c r="N16" s="30" t="e">
        <f t="shared" si="5"/>
        <v>#DIV/0!</v>
      </c>
      <c r="O16" s="30" t="e">
        <f t="shared" si="6"/>
        <v>#DIV/0!</v>
      </c>
      <c r="Q16" s="31">
        <f t="shared" si="2"/>
        <v>0</v>
      </c>
      <c r="R16" s="32" t="e">
        <f t="shared" si="7"/>
        <v>#NUM!</v>
      </c>
      <c r="S16" s="33" t="str">
        <f t="shared" si="3"/>
        <v>00:00 h:mm</v>
      </c>
      <c r="W16" s="22" t="e">
        <f t="shared" si="4"/>
        <v>#DIV/0!</v>
      </c>
    </row>
    <row r="17" spans="11:23" ht="15.75" x14ac:dyDescent="0.25">
      <c r="K17" s="28">
        <f t="shared" si="0"/>
        <v>0</v>
      </c>
      <c r="M17" s="30" t="e">
        <f t="shared" si="1"/>
        <v>#DIV/0!</v>
      </c>
      <c r="N17" s="30" t="e">
        <f t="shared" si="5"/>
        <v>#DIV/0!</v>
      </c>
      <c r="O17" s="30" t="e">
        <f t="shared" si="6"/>
        <v>#DIV/0!</v>
      </c>
      <c r="Q17" s="31">
        <f t="shared" si="2"/>
        <v>0</v>
      </c>
      <c r="R17" s="32" t="e">
        <f t="shared" si="7"/>
        <v>#NUM!</v>
      </c>
      <c r="S17" s="33" t="str">
        <f t="shared" si="3"/>
        <v>00:00 h:mm</v>
      </c>
      <c r="W17" s="22" t="e">
        <f t="shared" si="4"/>
        <v>#DIV/0!</v>
      </c>
    </row>
    <row r="18" spans="11:23" ht="15.75" x14ac:dyDescent="0.25">
      <c r="K18" s="28">
        <f t="shared" si="0"/>
        <v>0</v>
      </c>
      <c r="M18" s="30" t="e">
        <f t="shared" si="1"/>
        <v>#DIV/0!</v>
      </c>
      <c r="N18" s="30" t="e">
        <f t="shared" si="5"/>
        <v>#DIV/0!</v>
      </c>
      <c r="O18" s="30" t="e">
        <f t="shared" si="6"/>
        <v>#DIV/0!</v>
      </c>
      <c r="Q18" s="31">
        <f t="shared" si="2"/>
        <v>0</v>
      </c>
      <c r="R18" s="32" t="e">
        <f t="shared" si="7"/>
        <v>#NUM!</v>
      </c>
      <c r="S18" s="33" t="str">
        <f t="shared" si="3"/>
        <v>00:00 h:mm</v>
      </c>
      <c r="W18" s="22" t="e">
        <f t="shared" si="4"/>
        <v>#DIV/0!</v>
      </c>
    </row>
  </sheetData>
  <phoneticPr fontId="9" type="noConversion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1DC1-903A-4821-A8B9-58366ADA8299}">
  <sheetPr codeName="Tabelle2"/>
  <dimension ref="A1:W19"/>
  <sheetViews>
    <sheetView workbookViewId="0">
      <selection activeCell="L25" sqref="L25"/>
    </sheetView>
  </sheetViews>
  <sheetFormatPr baseColWidth="10" defaultRowHeight="15" x14ac:dyDescent="0.25"/>
  <cols>
    <col min="1" max="1" width="22.85546875" customWidth="1"/>
    <col min="7" max="7" width="18.28515625" customWidth="1"/>
    <col min="18" max="18" width="17" bestFit="1" customWidth="1"/>
    <col min="19" max="19" width="15.85546875" customWidth="1"/>
  </cols>
  <sheetData>
    <row r="1" spans="1:23" ht="29.25" thickBot="1" x14ac:dyDescent="0.5">
      <c r="A1" s="2"/>
      <c r="B1" s="2"/>
      <c r="C1" s="1"/>
      <c r="D1" s="1"/>
      <c r="E1" s="1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3"/>
      <c r="W1" s="6"/>
    </row>
    <row r="2" spans="1:23" ht="117" customHeight="1" thickBot="1" x14ac:dyDescent="0.3">
      <c r="A2" s="7" t="s">
        <v>0</v>
      </c>
      <c r="B2" s="8" t="s">
        <v>1</v>
      </c>
      <c r="C2" s="7" t="s">
        <v>2</v>
      </c>
      <c r="D2" s="7" t="s">
        <v>3</v>
      </c>
      <c r="E2" s="9" t="s">
        <v>4</v>
      </c>
      <c r="F2" s="10" t="s">
        <v>5</v>
      </c>
      <c r="G2" s="11" t="s">
        <v>6</v>
      </c>
      <c r="H2" s="11" t="s">
        <v>7</v>
      </c>
      <c r="I2" s="12" t="s">
        <v>8</v>
      </c>
      <c r="J2" s="13" t="s">
        <v>9</v>
      </c>
      <c r="K2" s="14" t="s">
        <v>10</v>
      </c>
      <c r="L2" s="15" t="s">
        <v>11</v>
      </c>
      <c r="M2" s="16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1" t="s">
        <v>17</v>
      </c>
      <c r="S2" s="17" t="s">
        <v>18</v>
      </c>
      <c r="T2" s="18"/>
      <c r="U2" s="18"/>
      <c r="V2" s="19"/>
      <c r="W2" s="20" t="s">
        <v>19</v>
      </c>
    </row>
    <row r="3" spans="1:23" ht="16.5" thickTop="1" x14ac:dyDescent="0.25">
      <c r="A3" s="21" t="s">
        <v>24</v>
      </c>
      <c r="B3" s="25">
        <v>12345</v>
      </c>
      <c r="C3" s="26">
        <v>30</v>
      </c>
      <c r="D3" s="26">
        <v>9</v>
      </c>
      <c r="E3" s="26">
        <v>2021</v>
      </c>
      <c r="F3" s="27"/>
      <c r="G3" s="25" t="s">
        <v>20</v>
      </c>
      <c r="H3" s="25" t="s">
        <v>23</v>
      </c>
      <c r="I3" s="25">
        <v>1</v>
      </c>
      <c r="J3" s="25">
        <v>1</v>
      </c>
      <c r="K3" s="28">
        <f t="shared" ref="K3" si="0">SUM(L3+(L3*18)/100)</f>
        <v>236</v>
      </c>
      <c r="L3" s="29">
        <v>200</v>
      </c>
      <c r="M3" s="30">
        <f t="shared" ref="M3" si="1">SUM(N3/7.5)</f>
        <v>15.254237288135593</v>
      </c>
      <c r="N3" s="30">
        <f t="shared" ref="N3" si="2">IF(J3=1,SUM(3600/K3)*7.5*I3,IF(J3=2,SUM(3600/K3)*7.5*I3,0))</f>
        <v>114.40677966101696</v>
      </c>
      <c r="O3" s="30">
        <f t="shared" ref="O3" si="3">SUM(P3/N3)</f>
        <v>4.3703703703703702</v>
      </c>
      <c r="P3" s="25">
        <v>500</v>
      </c>
      <c r="Q3" s="31">
        <f t="shared" ref="Q3" si="4">T3/24</f>
        <v>0</v>
      </c>
      <c r="R3" s="32">
        <f t="shared" ref="R3" si="5">WORKDAY.INTL(DATE(2021,1,25),O3,1)</f>
        <v>44225</v>
      </c>
      <c r="S3" s="33" t="str">
        <f t="shared" ref="S3" si="6">IF(Q3=" ",0,TEXT(MOD(Q3*24,15)/24,"hh:mm") &amp; " h:mm")</f>
        <v>00:00 h:mm</v>
      </c>
      <c r="T3" s="22"/>
      <c r="U3" s="23"/>
      <c r="V3" s="24"/>
      <c r="W3" s="22">
        <f t="shared" ref="W3:W19" si="7">IF(O3&gt;0,O3/M3,0)</f>
        <v>0.28650205761316871</v>
      </c>
    </row>
    <row r="4" spans="1:23" ht="15.75" x14ac:dyDescent="0.25">
      <c r="A4" s="21" t="s">
        <v>37</v>
      </c>
      <c r="B4" s="25">
        <v>789</v>
      </c>
      <c r="C4" s="26">
        <v>30</v>
      </c>
      <c r="D4" s="26">
        <v>9</v>
      </c>
      <c r="E4" s="26">
        <v>2021</v>
      </c>
      <c r="F4" s="27"/>
      <c r="G4" s="25" t="s">
        <v>40</v>
      </c>
      <c r="H4" s="25" t="s">
        <v>21</v>
      </c>
      <c r="I4" s="25">
        <v>1</v>
      </c>
      <c r="J4" s="25">
        <v>1</v>
      </c>
      <c r="K4" s="28">
        <f t="shared" ref="K4:K19" si="8">SUM(L4+(L4*18)/100)</f>
        <v>236</v>
      </c>
      <c r="L4" s="29">
        <v>200</v>
      </c>
      <c r="M4" s="30">
        <f t="shared" ref="M4:M19" si="9">SUM(N4/7.5)</f>
        <v>13.333333333333334</v>
      </c>
      <c r="N4" s="30">
        <v>100</v>
      </c>
      <c r="O4" s="30">
        <f t="shared" ref="O4:O19" si="10">SUM(P4/N4)</f>
        <v>12</v>
      </c>
      <c r="P4" s="25">
        <v>1200</v>
      </c>
      <c r="Q4" s="31">
        <f t="shared" ref="Q4:Q19" si="11">T4/24</f>
        <v>0</v>
      </c>
      <c r="R4" s="32">
        <f t="shared" ref="R4:R19" si="12">WORKDAY.INTL(DATE(2021,1,25),O4,1)</f>
        <v>44237</v>
      </c>
      <c r="S4" s="33" t="str">
        <f t="shared" ref="S4:S19" si="13">IF(Q4=" ",0,TEXT(MOD(Q4*24,15)/24,"hh:mm") &amp; " h:mm")</f>
        <v>00:00 h:mm</v>
      </c>
      <c r="T4" s="22"/>
      <c r="U4" s="23"/>
      <c r="V4" s="24"/>
      <c r="W4" s="22">
        <f t="shared" si="7"/>
        <v>0.89999999999999991</v>
      </c>
    </row>
    <row r="5" spans="1:23" ht="15.75" x14ac:dyDescent="0.25">
      <c r="A5" s="21" t="s">
        <v>38</v>
      </c>
      <c r="B5" s="25">
        <v>365</v>
      </c>
      <c r="C5" s="26">
        <v>30</v>
      </c>
      <c r="D5" s="26">
        <v>9</v>
      </c>
      <c r="E5" s="26">
        <v>2021</v>
      </c>
      <c r="F5" s="27"/>
      <c r="G5" s="25" t="s">
        <v>41</v>
      </c>
      <c r="H5" s="25" t="s">
        <v>39</v>
      </c>
      <c r="I5" s="25">
        <v>1</v>
      </c>
      <c r="J5" s="25">
        <v>1</v>
      </c>
      <c r="K5" s="28">
        <f t="shared" si="8"/>
        <v>236</v>
      </c>
      <c r="L5" s="29">
        <v>200</v>
      </c>
      <c r="M5" s="30">
        <f t="shared" si="9"/>
        <v>12.666666666666666</v>
      </c>
      <c r="N5" s="30">
        <v>95</v>
      </c>
      <c r="O5" s="30">
        <f t="shared" si="10"/>
        <v>31.578947368421051</v>
      </c>
      <c r="P5" s="25">
        <v>3000</v>
      </c>
      <c r="Q5" s="31">
        <f t="shared" si="11"/>
        <v>0</v>
      </c>
      <c r="R5" s="32">
        <f t="shared" si="12"/>
        <v>44264</v>
      </c>
      <c r="S5" s="33" t="str">
        <f t="shared" si="13"/>
        <v>00:00 h:mm</v>
      </c>
      <c r="T5" s="22"/>
      <c r="U5" s="23"/>
      <c r="V5" s="24"/>
      <c r="W5" s="22">
        <f t="shared" si="7"/>
        <v>2.4930747922437675</v>
      </c>
    </row>
    <row r="6" spans="1:23" ht="15.75" x14ac:dyDescent="0.25">
      <c r="K6" s="28">
        <f t="shared" si="8"/>
        <v>0</v>
      </c>
      <c r="M6" s="30">
        <f t="shared" si="9"/>
        <v>12.666666666666666</v>
      </c>
      <c r="N6" s="30">
        <v>95</v>
      </c>
      <c r="O6" s="30">
        <f t="shared" si="10"/>
        <v>0</v>
      </c>
      <c r="Q6" s="31">
        <f t="shared" si="11"/>
        <v>0</v>
      </c>
      <c r="R6" s="32">
        <f t="shared" si="12"/>
        <v>44221</v>
      </c>
      <c r="S6" s="33" t="str">
        <f t="shared" si="13"/>
        <v>00:00 h:mm</v>
      </c>
      <c r="W6" s="22">
        <f t="shared" si="7"/>
        <v>0</v>
      </c>
    </row>
    <row r="7" spans="1:23" ht="15.75" x14ac:dyDescent="0.25">
      <c r="K7" s="28">
        <f t="shared" si="8"/>
        <v>0</v>
      </c>
      <c r="M7" s="30">
        <f t="shared" si="9"/>
        <v>12.666666666666666</v>
      </c>
      <c r="N7" s="30">
        <v>95</v>
      </c>
      <c r="O7" s="30">
        <f t="shared" si="10"/>
        <v>0</v>
      </c>
      <c r="Q7" s="31">
        <f t="shared" si="11"/>
        <v>0</v>
      </c>
      <c r="R7" s="32">
        <f t="shared" si="12"/>
        <v>44221</v>
      </c>
      <c r="S7" s="33" t="str">
        <f t="shared" si="13"/>
        <v>00:00 h:mm</v>
      </c>
      <c r="W7" s="22">
        <f t="shared" si="7"/>
        <v>0</v>
      </c>
    </row>
    <row r="8" spans="1:23" ht="15.75" x14ac:dyDescent="0.25">
      <c r="K8" s="28">
        <f t="shared" si="8"/>
        <v>0</v>
      </c>
      <c r="M8" s="30">
        <f t="shared" si="9"/>
        <v>12.666666666666666</v>
      </c>
      <c r="N8" s="30">
        <v>95</v>
      </c>
      <c r="O8" s="30">
        <f t="shared" si="10"/>
        <v>0</v>
      </c>
      <c r="Q8" s="31">
        <f t="shared" si="11"/>
        <v>0</v>
      </c>
      <c r="R8" s="32">
        <f t="shared" si="12"/>
        <v>44221</v>
      </c>
      <c r="S8" s="33" t="str">
        <f t="shared" si="13"/>
        <v>00:00 h:mm</v>
      </c>
      <c r="W8" s="22">
        <f t="shared" si="7"/>
        <v>0</v>
      </c>
    </row>
    <row r="9" spans="1:23" ht="15.75" x14ac:dyDescent="0.25">
      <c r="K9" s="28">
        <f t="shared" si="8"/>
        <v>0</v>
      </c>
      <c r="M9" s="30">
        <f t="shared" si="9"/>
        <v>12.666666666666666</v>
      </c>
      <c r="N9" s="30">
        <v>95</v>
      </c>
      <c r="O9" s="30">
        <f t="shared" si="10"/>
        <v>0</v>
      </c>
      <c r="Q9" s="31">
        <f t="shared" si="11"/>
        <v>0</v>
      </c>
      <c r="R9" s="32">
        <f t="shared" si="12"/>
        <v>44221</v>
      </c>
      <c r="S9" s="33" t="str">
        <f t="shared" si="13"/>
        <v>00:00 h:mm</v>
      </c>
      <c r="W9" s="22">
        <f t="shared" si="7"/>
        <v>0</v>
      </c>
    </row>
    <row r="10" spans="1:23" ht="15.75" x14ac:dyDescent="0.25">
      <c r="K10" s="28">
        <f t="shared" si="8"/>
        <v>0</v>
      </c>
      <c r="M10" s="30">
        <f t="shared" si="9"/>
        <v>12.666666666666666</v>
      </c>
      <c r="N10" s="30">
        <v>95</v>
      </c>
      <c r="O10" s="30">
        <f t="shared" si="10"/>
        <v>0</v>
      </c>
      <c r="Q10" s="31">
        <f t="shared" si="11"/>
        <v>0</v>
      </c>
      <c r="R10" s="32">
        <f t="shared" si="12"/>
        <v>44221</v>
      </c>
      <c r="S10" s="33" t="str">
        <f t="shared" si="13"/>
        <v>00:00 h:mm</v>
      </c>
      <c r="W10" s="22">
        <f t="shared" si="7"/>
        <v>0</v>
      </c>
    </row>
    <row r="11" spans="1:23" ht="15.75" x14ac:dyDescent="0.25">
      <c r="K11" s="28">
        <f t="shared" si="8"/>
        <v>0</v>
      </c>
      <c r="M11" s="30">
        <f t="shared" si="9"/>
        <v>12.666666666666666</v>
      </c>
      <c r="N11" s="30">
        <v>95</v>
      </c>
      <c r="O11" s="30">
        <f t="shared" si="10"/>
        <v>0</v>
      </c>
      <c r="Q11" s="31">
        <f t="shared" si="11"/>
        <v>0</v>
      </c>
      <c r="R11" s="32">
        <f t="shared" si="12"/>
        <v>44221</v>
      </c>
      <c r="S11" s="33" t="str">
        <f t="shared" si="13"/>
        <v>00:00 h:mm</v>
      </c>
      <c r="W11" s="22">
        <f t="shared" si="7"/>
        <v>0</v>
      </c>
    </row>
    <row r="12" spans="1:23" ht="15.75" x14ac:dyDescent="0.25">
      <c r="K12" s="28">
        <f t="shared" si="8"/>
        <v>0</v>
      </c>
      <c r="M12" s="30">
        <f t="shared" si="9"/>
        <v>12.666666666666666</v>
      </c>
      <c r="N12" s="30">
        <v>95</v>
      </c>
      <c r="O12" s="30">
        <f t="shared" si="10"/>
        <v>0</v>
      </c>
      <c r="Q12" s="31">
        <f t="shared" si="11"/>
        <v>0</v>
      </c>
      <c r="R12" s="32">
        <f t="shared" si="12"/>
        <v>44221</v>
      </c>
      <c r="S12" s="33" t="str">
        <f t="shared" si="13"/>
        <v>00:00 h:mm</v>
      </c>
      <c r="W12" s="22">
        <f t="shared" si="7"/>
        <v>0</v>
      </c>
    </row>
    <row r="13" spans="1:23" ht="15.75" x14ac:dyDescent="0.25">
      <c r="K13" s="28">
        <f t="shared" si="8"/>
        <v>0</v>
      </c>
      <c r="M13" s="30">
        <f t="shared" si="9"/>
        <v>12.666666666666666</v>
      </c>
      <c r="N13" s="30">
        <v>95</v>
      </c>
      <c r="O13" s="30">
        <f t="shared" si="10"/>
        <v>0</v>
      </c>
      <c r="Q13" s="31">
        <f t="shared" si="11"/>
        <v>0</v>
      </c>
      <c r="R13" s="32">
        <f t="shared" si="12"/>
        <v>44221</v>
      </c>
      <c r="S13" s="33" t="str">
        <f t="shared" si="13"/>
        <v>00:00 h:mm</v>
      </c>
      <c r="W13" s="22">
        <f t="shared" si="7"/>
        <v>0</v>
      </c>
    </row>
    <row r="14" spans="1:23" ht="15.75" x14ac:dyDescent="0.25">
      <c r="K14" s="28">
        <f t="shared" si="8"/>
        <v>0</v>
      </c>
      <c r="M14" s="30">
        <f t="shared" si="9"/>
        <v>12.666666666666666</v>
      </c>
      <c r="N14" s="30">
        <v>95</v>
      </c>
      <c r="O14" s="30">
        <f t="shared" si="10"/>
        <v>0</v>
      </c>
      <c r="Q14" s="31">
        <f t="shared" si="11"/>
        <v>0</v>
      </c>
      <c r="R14" s="32">
        <f t="shared" si="12"/>
        <v>44221</v>
      </c>
      <c r="S14" s="33" t="str">
        <f t="shared" si="13"/>
        <v>00:00 h:mm</v>
      </c>
      <c r="W14" s="22">
        <f t="shared" si="7"/>
        <v>0</v>
      </c>
    </row>
    <row r="15" spans="1:23" ht="15.75" x14ac:dyDescent="0.25">
      <c r="K15" s="28">
        <f t="shared" si="8"/>
        <v>0</v>
      </c>
      <c r="M15" s="30">
        <f t="shared" si="9"/>
        <v>12.666666666666666</v>
      </c>
      <c r="N15" s="30">
        <v>95</v>
      </c>
      <c r="O15" s="30">
        <f t="shared" si="10"/>
        <v>0</v>
      </c>
      <c r="Q15" s="31">
        <f t="shared" si="11"/>
        <v>0</v>
      </c>
      <c r="R15" s="32">
        <f t="shared" si="12"/>
        <v>44221</v>
      </c>
      <c r="S15" s="33" t="str">
        <f t="shared" si="13"/>
        <v>00:00 h:mm</v>
      </c>
      <c r="W15" s="22">
        <f t="shared" si="7"/>
        <v>0</v>
      </c>
    </row>
    <row r="16" spans="1:23" ht="15.75" x14ac:dyDescent="0.25">
      <c r="K16" s="28">
        <f t="shared" si="8"/>
        <v>0</v>
      </c>
      <c r="M16" s="30">
        <f t="shared" si="9"/>
        <v>12.666666666666666</v>
      </c>
      <c r="N16" s="30">
        <v>95</v>
      </c>
      <c r="O16" s="30">
        <f t="shared" si="10"/>
        <v>0</v>
      </c>
      <c r="Q16" s="31">
        <f t="shared" si="11"/>
        <v>0</v>
      </c>
      <c r="R16" s="32">
        <f t="shared" si="12"/>
        <v>44221</v>
      </c>
      <c r="S16" s="33" t="str">
        <f t="shared" si="13"/>
        <v>00:00 h:mm</v>
      </c>
      <c r="W16" s="22">
        <f t="shared" si="7"/>
        <v>0</v>
      </c>
    </row>
    <row r="17" spans="11:23" ht="15.75" x14ac:dyDescent="0.25">
      <c r="K17" s="28">
        <f t="shared" si="8"/>
        <v>0</v>
      </c>
      <c r="M17" s="30">
        <f t="shared" si="9"/>
        <v>12.666666666666666</v>
      </c>
      <c r="N17" s="30">
        <v>95</v>
      </c>
      <c r="O17" s="30">
        <f t="shared" si="10"/>
        <v>0</v>
      </c>
      <c r="Q17" s="31">
        <f t="shared" si="11"/>
        <v>0</v>
      </c>
      <c r="R17" s="32">
        <f t="shared" si="12"/>
        <v>44221</v>
      </c>
      <c r="S17" s="33" t="str">
        <f t="shared" si="13"/>
        <v>00:00 h:mm</v>
      </c>
      <c r="W17" s="22">
        <f t="shared" si="7"/>
        <v>0</v>
      </c>
    </row>
    <row r="18" spans="11:23" ht="15.75" x14ac:dyDescent="0.25">
      <c r="K18" s="28">
        <f t="shared" si="8"/>
        <v>0</v>
      </c>
      <c r="M18" s="30">
        <f t="shared" si="9"/>
        <v>12.666666666666666</v>
      </c>
      <c r="N18" s="30">
        <v>95</v>
      </c>
      <c r="O18" s="30">
        <f t="shared" si="10"/>
        <v>0</v>
      </c>
      <c r="Q18" s="31">
        <f t="shared" si="11"/>
        <v>0</v>
      </c>
      <c r="R18" s="32">
        <f t="shared" si="12"/>
        <v>44221</v>
      </c>
      <c r="S18" s="33" t="str">
        <f t="shared" si="13"/>
        <v>00:00 h:mm</v>
      </c>
      <c r="W18" s="22">
        <f t="shared" si="7"/>
        <v>0</v>
      </c>
    </row>
    <row r="19" spans="11:23" ht="15.75" x14ac:dyDescent="0.25">
      <c r="K19" s="28">
        <f t="shared" si="8"/>
        <v>0</v>
      </c>
      <c r="M19" s="30">
        <f t="shared" si="9"/>
        <v>12.666666666666666</v>
      </c>
      <c r="N19" s="30">
        <v>95</v>
      </c>
      <c r="O19" s="30">
        <f t="shared" si="10"/>
        <v>0</v>
      </c>
      <c r="Q19" s="31">
        <f t="shared" si="11"/>
        <v>0</v>
      </c>
      <c r="R19" s="32">
        <f t="shared" si="12"/>
        <v>44221</v>
      </c>
      <c r="S19" s="33" t="str">
        <f t="shared" si="13"/>
        <v>00:00 h:mm</v>
      </c>
      <c r="W19" s="22">
        <f t="shared" si="7"/>
        <v>0</v>
      </c>
    </row>
  </sheetData>
  <phoneticPr fontId="9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C6E26-121F-41FD-B0AA-F03CCAB0914F}">
  <sheetPr codeName="Tabelle3"/>
  <dimension ref="A1:W17"/>
  <sheetViews>
    <sheetView workbookViewId="0">
      <selection activeCell="P9" sqref="P9"/>
    </sheetView>
  </sheetViews>
  <sheetFormatPr baseColWidth="10" defaultRowHeight="15" x14ac:dyDescent="0.25"/>
  <cols>
    <col min="1" max="1" width="34.42578125" customWidth="1"/>
    <col min="2" max="2" width="11.28515625" customWidth="1"/>
    <col min="7" max="7" width="19.85546875" customWidth="1"/>
    <col min="18" max="18" width="18.7109375" customWidth="1"/>
    <col min="19" max="19" width="13.7109375" customWidth="1"/>
  </cols>
  <sheetData>
    <row r="1" spans="1:23" ht="29.25" thickBot="1" x14ac:dyDescent="0.5">
      <c r="A1" s="2"/>
      <c r="B1" s="2"/>
      <c r="C1" s="1"/>
      <c r="D1" s="1"/>
      <c r="E1" s="1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3"/>
      <c r="W1" s="6"/>
    </row>
    <row r="2" spans="1:23" ht="125.25" customHeight="1" thickBot="1" x14ac:dyDescent="0.3">
      <c r="A2" s="7" t="s">
        <v>0</v>
      </c>
      <c r="B2" s="8" t="s">
        <v>1</v>
      </c>
      <c r="C2" s="7" t="s">
        <v>2</v>
      </c>
      <c r="D2" s="7" t="s">
        <v>3</v>
      </c>
      <c r="E2" s="9" t="s">
        <v>4</v>
      </c>
      <c r="F2" s="10" t="s">
        <v>5</v>
      </c>
      <c r="G2" s="11" t="s">
        <v>6</v>
      </c>
      <c r="H2" s="11" t="s">
        <v>7</v>
      </c>
      <c r="I2" s="12" t="s">
        <v>8</v>
      </c>
      <c r="J2" s="13" t="s">
        <v>9</v>
      </c>
      <c r="K2" s="14" t="s">
        <v>10</v>
      </c>
      <c r="L2" s="15" t="s">
        <v>11</v>
      </c>
      <c r="M2" s="16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1" t="s">
        <v>17</v>
      </c>
      <c r="S2" s="17" t="s">
        <v>18</v>
      </c>
      <c r="T2" s="18"/>
      <c r="U2" s="18"/>
      <c r="V2" s="19"/>
      <c r="W2" s="20" t="s">
        <v>19</v>
      </c>
    </row>
    <row r="3" spans="1:23" ht="16.5" thickTop="1" x14ac:dyDescent="0.25">
      <c r="A3" s="21" t="s">
        <v>25</v>
      </c>
      <c r="B3" s="25">
        <v>12345</v>
      </c>
      <c r="C3" s="26">
        <v>30</v>
      </c>
      <c r="D3" s="26">
        <v>9</v>
      </c>
      <c r="E3" s="26">
        <v>2021</v>
      </c>
      <c r="F3" s="27"/>
      <c r="G3" s="25" t="s">
        <v>20</v>
      </c>
      <c r="H3" s="25" t="s">
        <v>21</v>
      </c>
      <c r="I3" s="25">
        <v>1</v>
      </c>
      <c r="J3" s="25">
        <v>1</v>
      </c>
      <c r="K3" s="28">
        <f t="shared" ref="K3" si="0">SUM(L3+(L3*18)/100)</f>
        <v>118</v>
      </c>
      <c r="L3" s="29">
        <v>100</v>
      </c>
      <c r="M3" s="30">
        <f t="shared" ref="M3" si="1">SUM(N3/7.5)</f>
        <v>30.508474576271187</v>
      </c>
      <c r="N3" s="30">
        <f t="shared" ref="N3" si="2">IF(J3=1,SUM(3600/K3)*7.5*I3,IF(J3=2,SUM(3600/K3)*7.5*I3,0))</f>
        <v>228.81355932203391</v>
      </c>
      <c r="O3" s="30">
        <f t="shared" ref="O3" si="3">SUM(P3/N3)</f>
        <v>7.6044444444444439</v>
      </c>
      <c r="P3" s="25">
        <v>1740</v>
      </c>
      <c r="Q3" s="31">
        <f t="shared" ref="Q3" si="4">T3/24</f>
        <v>0</v>
      </c>
      <c r="R3" s="32">
        <f t="shared" ref="R3" si="5">WORKDAY.INTL(DATE(2021,1,25),O3,1)</f>
        <v>44230</v>
      </c>
      <c r="S3" s="33" t="str">
        <f t="shared" ref="S3" si="6">IF(Q3=" ",0,TEXT(MOD(Q3*24,15)/24,"hh:mm") &amp; " h:mm")</f>
        <v>00:00 h:mm</v>
      </c>
      <c r="T3" s="22"/>
      <c r="U3" s="23"/>
      <c r="V3" s="24"/>
      <c r="W3" s="22">
        <f t="shared" ref="W3:W17" si="7">IF(O3&gt;0,O3/M3,0)</f>
        <v>0.24925679012345678</v>
      </c>
    </row>
    <row r="4" spans="1:23" ht="15.75" x14ac:dyDescent="0.25">
      <c r="A4" s="21" t="s">
        <v>25</v>
      </c>
      <c r="B4" s="25">
        <v>7856</v>
      </c>
      <c r="C4" s="26">
        <v>30</v>
      </c>
      <c r="D4" s="26">
        <v>9</v>
      </c>
      <c r="E4" s="26">
        <v>2021</v>
      </c>
      <c r="F4" s="27"/>
      <c r="G4" s="25" t="s">
        <v>20</v>
      </c>
      <c r="H4" s="25" t="s">
        <v>45</v>
      </c>
      <c r="I4" s="25">
        <v>1</v>
      </c>
      <c r="J4" s="25">
        <v>1</v>
      </c>
      <c r="K4" s="28">
        <f t="shared" ref="K4:K17" si="8">SUM(L4+(L4*18)/100)</f>
        <v>118</v>
      </c>
      <c r="L4" s="29">
        <v>100</v>
      </c>
      <c r="M4" s="30">
        <f t="shared" ref="M4:M17" si="9">SUM(N4/7.5)</f>
        <v>30.508474576271187</v>
      </c>
      <c r="N4" s="30">
        <f t="shared" ref="N4:N17" si="10">IF(J4=1,SUM(3600/K4)*7.5*I4,IF(J4=2,SUM(3600/K4)*7.5*I4,0))</f>
        <v>228.81355932203391</v>
      </c>
      <c r="O4" s="30">
        <f t="shared" ref="O4:O17" si="11">SUM(P4/N4)</f>
        <v>1.9666666666666666</v>
      </c>
      <c r="P4" s="25">
        <v>450</v>
      </c>
      <c r="Q4" s="31">
        <f t="shared" ref="Q4:Q17" si="12">T4/24</f>
        <v>0</v>
      </c>
      <c r="R4" s="32">
        <f t="shared" ref="R4:R17" si="13">WORKDAY.INTL(DATE(2021,1,25),O4,1)</f>
        <v>44222</v>
      </c>
      <c r="S4" s="33" t="str">
        <f t="shared" ref="S4:S17" si="14">IF(Q4=" ",0,TEXT(MOD(Q4*24,15)/24,"hh:mm") &amp; " h:mm")</f>
        <v>00:00 h:mm</v>
      </c>
      <c r="T4" s="22"/>
      <c r="U4" s="23"/>
      <c r="V4" s="24"/>
      <c r="W4" s="22">
        <f t="shared" si="7"/>
        <v>6.4462962962962958E-2</v>
      </c>
    </row>
    <row r="5" spans="1:23" ht="15.75" x14ac:dyDescent="0.25">
      <c r="A5" s="21" t="s">
        <v>25</v>
      </c>
      <c r="B5" s="25">
        <v>77416</v>
      </c>
      <c r="C5" s="26">
        <v>30</v>
      </c>
      <c r="D5" s="26">
        <v>9</v>
      </c>
      <c r="E5" s="26">
        <v>2021</v>
      </c>
      <c r="F5" s="27"/>
      <c r="G5" s="25" t="s">
        <v>20</v>
      </c>
      <c r="H5" s="25" t="s">
        <v>46</v>
      </c>
      <c r="I5" s="25">
        <v>1</v>
      </c>
      <c r="J5" s="25">
        <v>1</v>
      </c>
      <c r="K5" s="28">
        <f t="shared" si="8"/>
        <v>118</v>
      </c>
      <c r="L5" s="29">
        <v>100</v>
      </c>
      <c r="M5" s="30">
        <f t="shared" si="9"/>
        <v>30.508474576271187</v>
      </c>
      <c r="N5" s="30">
        <f t="shared" si="10"/>
        <v>228.81355932203391</v>
      </c>
      <c r="O5" s="30">
        <f t="shared" si="11"/>
        <v>3.9333333333333331</v>
      </c>
      <c r="P5" s="25">
        <v>900</v>
      </c>
      <c r="Q5" s="31">
        <f t="shared" si="12"/>
        <v>0</v>
      </c>
      <c r="R5" s="32">
        <f t="shared" si="13"/>
        <v>44224</v>
      </c>
      <c r="S5" s="33" t="str">
        <f t="shared" si="14"/>
        <v>00:00 h:mm</v>
      </c>
      <c r="T5" s="22"/>
      <c r="U5" s="23"/>
      <c r="V5" s="24"/>
      <c r="W5" s="22">
        <f t="shared" si="7"/>
        <v>0.12892592592592592</v>
      </c>
    </row>
    <row r="6" spans="1:23" ht="15.75" x14ac:dyDescent="0.25">
      <c r="K6" s="28">
        <f t="shared" si="8"/>
        <v>0</v>
      </c>
      <c r="M6" s="30">
        <f t="shared" si="9"/>
        <v>0</v>
      </c>
      <c r="N6" s="30">
        <f t="shared" si="10"/>
        <v>0</v>
      </c>
      <c r="O6" s="30" t="e">
        <f t="shared" si="11"/>
        <v>#DIV/0!</v>
      </c>
      <c r="Q6" s="31">
        <f t="shared" si="12"/>
        <v>0</v>
      </c>
      <c r="R6" s="32" t="e">
        <f t="shared" si="13"/>
        <v>#DIV/0!</v>
      </c>
      <c r="S6" s="33" t="str">
        <f t="shared" si="14"/>
        <v>00:00 h:mm</v>
      </c>
      <c r="W6" s="22" t="e">
        <f t="shared" si="7"/>
        <v>#DIV/0!</v>
      </c>
    </row>
    <row r="7" spans="1:23" ht="15.75" x14ac:dyDescent="0.25">
      <c r="K7" s="28">
        <f t="shared" si="8"/>
        <v>0</v>
      </c>
      <c r="M7" s="30">
        <f t="shared" si="9"/>
        <v>0</v>
      </c>
      <c r="N7" s="30">
        <f t="shared" si="10"/>
        <v>0</v>
      </c>
      <c r="O7" s="30" t="e">
        <f t="shared" si="11"/>
        <v>#DIV/0!</v>
      </c>
      <c r="Q7" s="31">
        <f t="shared" si="12"/>
        <v>0</v>
      </c>
      <c r="R7" s="32" t="e">
        <f t="shared" si="13"/>
        <v>#DIV/0!</v>
      </c>
      <c r="S7" s="33" t="str">
        <f t="shared" si="14"/>
        <v>00:00 h:mm</v>
      </c>
      <c r="W7" s="22" t="e">
        <f t="shared" si="7"/>
        <v>#DIV/0!</v>
      </c>
    </row>
    <row r="8" spans="1:23" ht="15.75" x14ac:dyDescent="0.25">
      <c r="K8" s="28">
        <f t="shared" si="8"/>
        <v>0</v>
      </c>
      <c r="M8" s="30">
        <f t="shared" si="9"/>
        <v>0</v>
      </c>
      <c r="N8" s="30">
        <f t="shared" si="10"/>
        <v>0</v>
      </c>
      <c r="O8" s="30" t="e">
        <f t="shared" si="11"/>
        <v>#DIV/0!</v>
      </c>
      <c r="Q8" s="31">
        <f t="shared" si="12"/>
        <v>0</v>
      </c>
      <c r="R8" s="32" t="e">
        <f t="shared" si="13"/>
        <v>#DIV/0!</v>
      </c>
      <c r="S8" s="33" t="str">
        <f t="shared" si="14"/>
        <v>00:00 h:mm</v>
      </c>
      <c r="W8" s="22" t="e">
        <f t="shared" si="7"/>
        <v>#DIV/0!</v>
      </c>
    </row>
    <row r="9" spans="1:23" ht="15.75" x14ac:dyDescent="0.25">
      <c r="K9" s="28">
        <f t="shared" si="8"/>
        <v>0</v>
      </c>
      <c r="M9" s="30">
        <f t="shared" si="9"/>
        <v>0</v>
      </c>
      <c r="N9" s="30">
        <f t="shared" si="10"/>
        <v>0</v>
      </c>
      <c r="O9" s="30" t="e">
        <f t="shared" si="11"/>
        <v>#DIV/0!</v>
      </c>
      <c r="Q9" s="31">
        <f t="shared" si="12"/>
        <v>0</v>
      </c>
      <c r="R9" s="32" t="e">
        <f t="shared" si="13"/>
        <v>#DIV/0!</v>
      </c>
      <c r="S9" s="33" t="str">
        <f t="shared" si="14"/>
        <v>00:00 h:mm</v>
      </c>
      <c r="W9" s="22" t="e">
        <f t="shared" si="7"/>
        <v>#DIV/0!</v>
      </c>
    </row>
    <row r="10" spans="1:23" ht="15.75" x14ac:dyDescent="0.25">
      <c r="K10" s="28">
        <f t="shared" si="8"/>
        <v>0</v>
      </c>
      <c r="M10" s="30">
        <f t="shared" si="9"/>
        <v>0</v>
      </c>
      <c r="N10" s="30">
        <f t="shared" si="10"/>
        <v>0</v>
      </c>
      <c r="O10" s="30" t="e">
        <f t="shared" si="11"/>
        <v>#DIV/0!</v>
      </c>
      <c r="Q10" s="31">
        <f t="shared" si="12"/>
        <v>0</v>
      </c>
      <c r="R10" s="32" t="e">
        <f t="shared" si="13"/>
        <v>#DIV/0!</v>
      </c>
      <c r="S10" s="33" t="str">
        <f t="shared" si="14"/>
        <v>00:00 h:mm</v>
      </c>
      <c r="W10" s="22" t="e">
        <f t="shared" si="7"/>
        <v>#DIV/0!</v>
      </c>
    </row>
    <row r="11" spans="1:23" ht="15.75" x14ac:dyDescent="0.25">
      <c r="K11" s="28">
        <f t="shared" si="8"/>
        <v>0</v>
      </c>
      <c r="M11" s="30">
        <f t="shared" si="9"/>
        <v>0</v>
      </c>
      <c r="N11" s="30">
        <f t="shared" si="10"/>
        <v>0</v>
      </c>
      <c r="O11" s="30" t="e">
        <f t="shared" si="11"/>
        <v>#DIV/0!</v>
      </c>
      <c r="Q11" s="31">
        <f t="shared" si="12"/>
        <v>0</v>
      </c>
      <c r="R11" s="32" t="e">
        <f t="shared" si="13"/>
        <v>#DIV/0!</v>
      </c>
      <c r="S11" s="33" t="str">
        <f t="shared" si="14"/>
        <v>00:00 h:mm</v>
      </c>
      <c r="W11" s="22" t="e">
        <f t="shared" si="7"/>
        <v>#DIV/0!</v>
      </c>
    </row>
    <row r="12" spans="1:23" ht="15.75" x14ac:dyDescent="0.25">
      <c r="K12" s="28">
        <f t="shared" si="8"/>
        <v>0</v>
      </c>
      <c r="M12" s="30">
        <f t="shared" si="9"/>
        <v>0</v>
      </c>
      <c r="N12" s="30">
        <f t="shared" si="10"/>
        <v>0</v>
      </c>
      <c r="O12" s="30" t="e">
        <f t="shared" si="11"/>
        <v>#DIV/0!</v>
      </c>
      <c r="Q12" s="31">
        <f t="shared" si="12"/>
        <v>0</v>
      </c>
      <c r="R12" s="32" t="e">
        <f t="shared" si="13"/>
        <v>#DIV/0!</v>
      </c>
      <c r="S12" s="33" t="str">
        <f t="shared" si="14"/>
        <v>00:00 h:mm</v>
      </c>
      <c r="W12" s="22" t="e">
        <f t="shared" si="7"/>
        <v>#DIV/0!</v>
      </c>
    </row>
    <row r="13" spans="1:23" ht="15.75" x14ac:dyDescent="0.25">
      <c r="K13" s="28">
        <f t="shared" si="8"/>
        <v>0</v>
      </c>
      <c r="M13" s="30">
        <f t="shared" si="9"/>
        <v>0</v>
      </c>
      <c r="N13" s="30">
        <f t="shared" si="10"/>
        <v>0</v>
      </c>
      <c r="O13" s="30" t="e">
        <f t="shared" si="11"/>
        <v>#DIV/0!</v>
      </c>
      <c r="Q13" s="31">
        <f t="shared" si="12"/>
        <v>0</v>
      </c>
      <c r="R13" s="32" t="e">
        <f t="shared" si="13"/>
        <v>#DIV/0!</v>
      </c>
      <c r="S13" s="33" t="str">
        <f t="shared" si="14"/>
        <v>00:00 h:mm</v>
      </c>
      <c r="W13" s="22" t="e">
        <f t="shared" si="7"/>
        <v>#DIV/0!</v>
      </c>
    </row>
    <row r="14" spans="1:23" ht="15.75" x14ac:dyDescent="0.25">
      <c r="K14" s="28">
        <f t="shared" si="8"/>
        <v>0</v>
      </c>
      <c r="M14" s="30">
        <f t="shared" si="9"/>
        <v>0</v>
      </c>
      <c r="N14" s="30">
        <f t="shared" si="10"/>
        <v>0</v>
      </c>
      <c r="O14" s="30" t="e">
        <f t="shared" si="11"/>
        <v>#DIV/0!</v>
      </c>
      <c r="Q14" s="31">
        <f t="shared" si="12"/>
        <v>0</v>
      </c>
      <c r="R14" s="32" t="e">
        <f t="shared" si="13"/>
        <v>#DIV/0!</v>
      </c>
      <c r="S14" s="33" t="str">
        <f t="shared" si="14"/>
        <v>00:00 h:mm</v>
      </c>
      <c r="W14" s="22" t="e">
        <f t="shared" si="7"/>
        <v>#DIV/0!</v>
      </c>
    </row>
    <row r="15" spans="1:23" ht="15.75" x14ac:dyDescent="0.25">
      <c r="K15" s="28">
        <f t="shared" si="8"/>
        <v>0</v>
      </c>
      <c r="M15" s="30">
        <f t="shared" si="9"/>
        <v>0</v>
      </c>
      <c r="N15" s="30">
        <f t="shared" si="10"/>
        <v>0</v>
      </c>
      <c r="O15" s="30" t="e">
        <f t="shared" si="11"/>
        <v>#DIV/0!</v>
      </c>
      <c r="Q15" s="31">
        <f t="shared" si="12"/>
        <v>0</v>
      </c>
      <c r="R15" s="32" t="e">
        <f t="shared" si="13"/>
        <v>#DIV/0!</v>
      </c>
      <c r="S15" s="33" t="str">
        <f t="shared" si="14"/>
        <v>00:00 h:mm</v>
      </c>
      <c r="W15" s="22" t="e">
        <f t="shared" si="7"/>
        <v>#DIV/0!</v>
      </c>
    </row>
    <row r="16" spans="1:23" ht="15.75" x14ac:dyDescent="0.25">
      <c r="K16" s="28">
        <f t="shared" si="8"/>
        <v>0</v>
      </c>
      <c r="M16" s="30">
        <f t="shared" si="9"/>
        <v>0</v>
      </c>
      <c r="N16" s="30">
        <f t="shared" si="10"/>
        <v>0</v>
      </c>
      <c r="O16" s="30" t="e">
        <f t="shared" si="11"/>
        <v>#DIV/0!</v>
      </c>
      <c r="Q16" s="31">
        <f t="shared" si="12"/>
        <v>0</v>
      </c>
      <c r="R16" s="32" t="e">
        <f t="shared" si="13"/>
        <v>#DIV/0!</v>
      </c>
      <c r="S16" s="33" t="str">
        <f t="shared" si="14"/>
        <v>00:00 h:mm</v>
      </c>
      <c r="W16" s="22" t="e">
        <f t="shared" si="7"/>
        <v>#DIV/0!</v>
      </c>
    </row>
    <row r="17" spans="11:23" ht="15.75" x14ac:dyDescent="0.25">
      <c r="K17" s="28">
        <f t="shared" si="8"/>
        <v>0</v>
      </c>
      <c r="M17" s="30">
        <f t="shared" si="9"/>
        <v>0</v>
      </c>
      <c r="N17" s="30">
        <f t="shared" si="10"/>
        <v>0</v>
      </c>
      <c r="O17" s="30" t="e">
        <f t="shared" si="11"/>
        <v>#DIV/0!</v>
      </c>
      <c r="Q17" s="31">
        <f t="shared" si="12"/>
        <v>0</v>
      </c>
      <c r="R17" s="32" t="e">
        <f t="shared" si="13"/>
        <v>#DIV/0!</v>
      </c>
      <c r="S17" s="33" t="str">
        <f t="shared" si="14"/>
        <v>00:00 h:mm</v>
      </c>
      <c r="W17" s="22" t="e">
        <f t="shared" si="7"/>
        <v>#DIV/0!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Userform</vt:lpstr>
      <vt:lpstr>KundeA</vt:lpstr>
      <vt:lpstr>KundeB</vt:lpstr>
      <vt:lpstr>KundeC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Georgi</dc:creator>
  <cp:lastModifiedBy>.</cp:lastModifiedBy>
  <dcterms:created xsi:type="dcterms:W3CDTF">2021-09-29T16:24:56Z</dcterms:created>
  <dcterms:modified xsi:type="dcterms:W3CDTF">2021-10-01T11:12:51Z</dcterms:modified>
</cp:coreProperties>
</file>