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üllmer\Desktop\Proteine\"/>
    </mc:Choice>
  </mc:AlternateContent>
  <bookViews>
    <workbookView xWindow="0" yWindow="0" windowWidth="28800" windowHeight="12300" activeTab="1"/>
  </bookViews>
  <sheets>
    <sheet name="pH 4 Einzelmessungen " sheetId="9" r:id="rId1"/>
    <sheet name="pH 4 Mittelwerte und Stabwn" sheetId="2" r:id="rId2"/>
    <sheet name="pH 7 Einzelmessungen" sheetId="6" r:id="rId3"/>
    <sheet name="pH 7 Mittelwerte und Stabwn" sheetId="8" r:id="rId4"/>
    <sheet name="Legende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" i="2" l="1"/>
  <c r="AD6" i="2"/>
  <c r="AE7" i="2"/>
  <c r="AD7" i="2"/>
  <c r="S6" i="2"/>
  <c r="I5" i="9"/>
  <c r="G5" i="9"/>
  <c r="J5" i="9"/>
  <c r="H5" i="9"/>
  <c r="G6" i="9"/>
  <c r="J6" i="9"/>
  <c r="H6" i="9"/>
  <c r="F5" i="9"/>
  <c r="F6" i="9"/>
  <c r="F4" i="9"/>
  <c r="I6" i="9"/>
  <c r="J4" i="9"/>
  <c r="I4" i="9"/>
  <c r="H4" i="9"/>
  <c r="G4" i="9"/>
  <c r="E5" i="9"/>
  <c r="E6" i="9"/>
  <c r="E4" i="9"/>
  <c r="D5" i="9"/>
  <c r="D6" i="9"/>
  <c r="D4" i="9"/>
  <c r="R7" i="2" l="1"/>
  <c r="R6" i="2"/>
  <c r="Q7" i="2"/>
  <c r="Q6" i="2"/>
  <c r="P7" i="2"/>
  <c r="P6" i="2"/>
  <c r="O7" i="2"/>
  <c r="O6" i="2"/>
  <c r="N7" i="2"/>
  <c r="N6" i="2"/>
  <c r="M6" i="2"/>
  <c r="M7" i="2"/>
  <c r="L7" i="2"/>
  <c r="L6" i="2"/>
  <c r="S7" i="2"/>
  <c r="S7" i="8"/>
  <c r="R7" i="8"/>
  <c r="Q7" i="8"/>
  <c r="P7" i="8"/>
  <c r="S6" i="8"/>
  <c r="R6" i="8"/>
  <c r="Q6" i="8"/>
  <c r="P6" i="8"/>
  <c r="T6" i="8"/>
  <c r="U6" i="8"/>
  <c r="V6" i="8"/>
  <c r="W6" i="8"/>
  <c r="T7" i="8"/>
  <c r="U7" i="8"/>
  <c r="V7" i="8"/>
  <c r="W7" i="8"/>
  <c r="AC7" i="8"/>
  <c r="AC6" i="8"/>
  <c r="AB7" i="8"/>
  <c r="AB6" i="8"/>
  <c r="AA7" i="8"/>
  <c r="AA6" i="8"/>
  <c r="Z7" i="8"/>
  <c r="Z6" i="8"/>
  <c r="Y7" i="8"/>
  <c r="Y6" i="8"/>
  <c r="X7" i="8"/>
  <c r="X6" i="8"/>
  <c r="O7" i="8"/>
  <c r="O6" i="8"/>
  <c r="N7" i="8"/>
  <c r="N6" i="8"/>
  <c r="M7" i="8"/>
  <c r="M6" i="8"/>
  <c r="L7" i="8"/>
  <c r="L6" i="8"/>
  <c r="K7" i="8"/>
  <c r="K6" i="8"/>
  <c r="J7" i="8"/>
  <c r="J6" i="8"/>
  <c r="I7" i="8"/>
  <c r="I6" i="8"/>
  <c r="H7" i="8"/>
  <c r="H6" i="8"/>
  <c r="G7" i="8"/>
  <c r="G6" i="8"/>
  <c r="F7" i="8"/>
  <c r="F6" i="8"/>
  <c r="E7" i="8"/>
  <c r="E6" i="8"/>
  <c r="D7" i="8"/>
  <c r="D6" i="8"/>
  <c r="C7" i="8"/>
  <c r="C6" i="8"/>
  <c r="B7" i="8"/>
  <c r="B6" i="8"/>
  <c r="AC7" i="2"/>
  <c r="AB7" i="2"/>
  <c r="AA7" i="2"/>
  <c r="Z7" i="2"/>
  <c r="Y7" i="2"/>
  <c r="X7" i="2"/>
  <c r="W7" i="2"/>
  <c r="V7" i="2"/>
  <c r="U7" i="2"/>
  <c r="T7" i="2"/>
  <c r="K7" i="2"/>
  <c r="J7" i="2"/>
  <c r="I7" i="2"/>
  <c r="H7" i="2"/>
  <c r="G7" i="2"/>
  <c r="F7" i="2"/>
  <c r="E7" i="2"/>
  <c r="D7" i="2"/>
  <c r="AC6" i="2"/>
  <c r="AB6" i="2"/>
  <c r="AA6" i="2"/>
  <c r="Z6" i="2"/>
  <c r="Y6" i="2"/>
  <c r="X6" i="2"/>
  <c r="W6" i="2"/>
  <c r="V6" i="2"/>
  <c r="U6" i="2"/>
  <c r="T6" i="2"/>
  <c r="K6" i="2"/>
  <c r="J6" i="2"/>
  <c r="I6" i="2"/>
  <c r="H6" i="2"/>
  <c r="G6" i="2"/>
  <c r="F6" i="2"/>
  <c r="C7" i="2"/>
  <c r="B7" i="2"/>
  <c r="E6" i="2"/>
  <c r="D6" i="2"/>
  <c r="C6" i="2"/>
  <c r="B6" i="2" l="1"/>
</calcChain>
</file>

<file path=xl/sharedStrings.xml><?xml version="1.0" encoding="utf-8"?>
<sst xmlns="http://schemas.openxmlformats.org/spreadsheetml/2006/main" count="279" uniqueCount="89">
  <si>
    <t>1pHZSeKy6zPn</t>
  </si>
  <si>
    <t>9HzrwgiurtVj</t>
  </si>
  <si>
    <t>39XPkDg3DeJR</t>
  </si>
  <si>
    <t>76QwZ3jQvj83</t>
  </si>
  <si>
    <t>E58TC6zfGKVY</t>
  </si>
  <si>
    <t>eYMP1inkXiGz</t>
  </si>
  <si>
    <t>gZMnz9h2JydU</t>
  </si>
  <si>
    <t>jYmRGwtPN6YK</t>
  </si>
  <si>
    <t>KLJzt9LizsXq</t>
  </si>
  <si>
    <t>KYAKUysSWnwN</t>
  </si>
  <si>
    <t>Me4P8WsJ5TPY</t>
  </si>
  <si>
    <t>PgMwfYRSsY5B</t>
  </si>
  <si>
    <t>PUacr6SWm4iv</t>
  </si>
  <si>
    <t>PvEZ8uHjTJsr</t>
  </si>
  <si>
    <t>S2pnc7W6SMAr</t>
  </si>
  <si>
    <t>uk5n5fyRRF9t</t>
  </si>
  <si>
    <t>VFNSsU2u8Et8</t>
  </si>
  <si>
    <t>WaGrdckbQg1r</t>
  </si>
  <si>
    <t>wCzqCLvai48h</t>
  </si>
  <si>
    <t>yi9yWjB1Wmgk</t>
  </si>
  <si>
    <t>ySZMpbhNjk5b</t>
  </si>
  <si>
    <t>yZWvip9yzwia</t>
  </si>
  <si>
    <t>Proben-ID</t>
  </si>
  <si>
    <t>Schaumhöhe</t>
  </si>
  <si>
    <t>FC</t>
  </si>
  <si>
    <t>Schaumstabilität</t>
  </si>
  <si>
    <t>FVS t = 5 min</t>
  </si>
  <si>
    <t>FVS t = 20 min</t>
  </si>
  <si>
    <t>Schaumstruktur</t>
  </si>
  <si>
    <t>BC initial</t>
  </si>
  <si>
    <t>M̅B̅A̅ initial</t>
  </si>
  <si>
    <t>t BC 1/2</t>
  </si>
  <si>
    <t>BC final</t>
  </si>
  <si>
    <t>M̅B̅A̅ final</t>
  </si>
  <si>
    <t>V foam max    [mL]</t>
  </si>
  <si>
    <t>V Liquid foam max    [mL]</t>
  </si>
  <si>
    <t>S bei t max [%]</t>
  </si>
  <si>
    <t>D bei t max [%]</t>
  </si>
  <si>
    <t>FVS t = 5 min    [%]</t>
  </si>
  <si>
    <t>FVS t = 20 min    [%]</t>
  </si>
  <si>
    <t>BC initial        [mm^-2]</t>
  </si>
  <si>
    <t>M̅B̅A̅ initial    [µm^2]</t>
  </si>
  <si>
    <t>t BC 1/2    [s]</t>
  </si>
  <si>
    <t>BC final        [mm^-2]</t>
  </si>
  <si>
    <t>M̅B̅A̅ final    [µm^2]</t>
  </si>
  <si>
    <t>V foam max       [mL]</t>
  </si>
  <si>
    <t>V Liquid foam max       [mL]</t>
  </si>
  <si>
    <t>D bei t max    [%]</t>
  </si>
  <si>
    <t>FVS t = 5 min       [%]</t>
  </si>
  <si>
    <t>FVS t = 20 min       [%]</t>
  </si>
  <si>
    <t>BC initial               [mm^-2]</t>
  </si>
  <si>
    <t>M̅B̅A̅ initial        [µm^2]</t>
  </si>
  <si>
    <t>t BC 1/2       [s]</t>
  </si>
  <si>
    <t>BC final               [mm^-2]</t>
  </si>
  <si>
    <t>M̅B̅A̅ final        [µm^2]</t>
  </si>
  <si>
    <t>[mL]</t>
  </si>
  <si>
    <t>[%]</t>
  </si>
  <si>
    <t>[mm^-2]</t>
  </si>
  <si>
    <t>[µm^2]</t>
  </si>
  <si>
    <t>[s]</t>
  </si>
  <si>
    <t>Mittelwert</t>
  </si>
  <si>
    <t>Stabwn</t>
  </si>
  <si>
    <t>V foam max</t>
  </si>
  <si>
    <t>V Liquid foam max</t>
  </si>
  <si>
    <t>S bei t max</t>
  </si>
  <si>
    <t>D bei t max</t>
  </si>
  <si>
    <t>pH 4</t>
  </si>
  <si>
    <t>ph 7</t>
  </si>
  <si>
    <t>t max          [s]</t>
  </si>
  <si>
    <t>t max [s]</t>
  </si>
  <si>
    <t>Finale mittl. Blasengröße</t>
  </si>
  <si>
    <t>Finale Blasenanzahl pro mm²</t>
  </si>
  <si>
    <t>Blasenanzahl-Halbwertzeit</t>
  </si>
  <si>
    <t>Initiale mittl. Blasengröße</t>
  </si>
  <si>
    <t>Initiale Blasenanzahl pro mm²</t>
  </si>
  <si>
    <t>Zeit des Auftretens der max. Schaumhöhe</t>
  </si>
  <si>
    <t>Max. Schaumvolumen</t>
  </si>
  <si>
    <t>Im Schaum gebundenes Fl.-Volumen bei tmax</t>
  </si>
  <si>
    <t>Verhältnis zw. max. Schaumvolumen und dem Gasvolumen fürs Aufschäumen</t>
  </si>
  <si>
    <t>Spezifisches Volumen, Verhältnis zwischen max. Schaumvolumen und zu diesem Zeitpunkt im Schaum gebundenen Flüssigkeitsvolumen</t>
  </si>
  <si>
    <t>Kehrwert von S</t>
  </si>
  <si>
    <t>Volumetric Foam Stability, Prozentangabe des Schaumvolumens bezogen auf das max. Schaumvolumen 5 min nach Ende des Aufschäumens</t>
  </si>
  <si>
    <t>Volumetric Foam Stability, Prozentangabe des Schaumvolumens bezogen auf das max. Schaumvolumen 20 min nach Ende des Aufschäumens</t>
  </si>
  <si>
    <t>FLS t = 5 min</t>
  </si>
  <si>
    <t>FLS t = 20 min</t>
  </si>
  <si>
    <t>FLS t = 5 min       [%]</t>
  </si>
  <si>
    <t>FLS t = 20 min       [%]</t>
  </si>
  <si>
    <t>-</t>
  </si>
  <si>
    <t>t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</si>
</sst>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3" borderId="2" xfId="0" applyFill="1" applyBorder="1"/>
    <xf numFmtId="0" fontId="0" fillId="5" borderId="0" xfId="0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5" borderId="0" xfId="0" applyFill="1"/>
    <xf numFmtId="0" fontId="0" fillId="3" borderId="4" xfId="0" applyFill="1" applyBorder="1"/>
    <xf numFmtId="0" fontId="0" fillId="3" borderId="5" xfId="0" applyFill="1" applyBorder="1"/>
    <xf numFmtId="0" fontId="0" fillId="3" borderId="16" xfId="0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6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3" xfId="0" applyFill="1" applyBorder="1"/>
    <xf numFmtId="0" fontId="0" fillId="4" borderId="24" xfId="0" applyFill="1" applyBorder="1"/>
    <xf numFmtId="0" fontId="1" fillId="2" borderId="22" xfId="0" applyFont="1" applyFill="1" applyBorder="1" applyAlignment="1">
      <alignment horizontal="center" vertical="center"/>
    </xf>
    <xf numFmtId="0" fontId="0" fillId="2" borderId="23" xfId="0" applyFill="1" applyBorder="1"/>
    <xf numFmtId="0" fontId="0" fillId="2" borderId="24" xfId="0" applyFill="1" applyBorder="1"/>
    <xf numFmtId="0" fontId="0" fillId="3" borderId="12" xfId="0" applyFill="1" applyBorder="1"/>
    <xf numFmtId="0" fontId="0" fillId="3" borderId="20" xfId="0" applyFill="1" applyBorder="1"/>
    <xf numFmtId="0" fontId="0" fillId="3" borderId="13" xfId="0" applyFill="1" applyBorder="1"/>
    <xf numFmtId="0" fontId="0" fillId="2" borderId="12" xfId="0" applyFill="1" applyBorder="1"/>
    <xf numFmtId="0" fontId="0" fillId="2" borderId="20" xfId="0" applyFill="1" applyBorder="1"/>
    <xf numFmtId="0" fontId="0" fillId="2" borderId="13" xfId="0" applyFill="1" applyBorder="1"/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2" fontId="0" fillId="4" borderId="23" xfId="0" applyNumberFormat="1" applyFill="1" applyBorder="1" applyAlignment="1">
      <alignment horizontal="center"/>
    </xf>
    <xf numFmtId="166" fontId="0" fillId="4" borderId="23" xfId="0" applyNumberFormat="1" applyFill="1" applyBorder="1" applyAlignment="1">
      <alignment horizontal="center"/>
    </xf>
    <xf numFmtId="2" fontId="0" fillId="3" borderId="4" xfId="1" applyNumberFormat="1" applyFont="1" applyFill="1" applyBorder="1" applyAlignment="1">
      <alignment horizontal="center"/>
    </xf>
    <xf numFmtId="2" fontId="0" fillId="4" borderId="23" xfId="1" applyNumberFormat="1" applyFont="1" applyFill="1" applyBorder="1" applyAlignment="1">
      <alignment horizontal="center"/>
    </xf>
    <xf numFmtId="166" fontId="0" fillId="3" borderId="4" xfId="0" quotePrefix="1" applyNumberFormat="1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66" fontId="0" fillId="4" borderId="23" xfId="1" applyNumberFormat="1" applyFont="1" applyFill="1" applyBorder="1" applyAlignment="1">
      <alignment horizontal="center"/>
    </xf>
    <xf numFmtId="1" fontId="0" fillId="4" borderId="23" xfId="0" applyNumberForma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1"/>
  <sheetViews>
    <sheetView workbookViewId="0">
      <selection activeCell="J4" sqref="J4"/>
    </sheetView>
  </sheetViews>
  <sheetFormatPr baseColWidth="10" defaultRowHeight="15" x14ac:dyDescent="0.25"/>
  <cols>
    <col min="1" max="1" width="15.7109375" bestFit="1" customWidth="1"/>
    <col min="2" max="2" width="17.28515625" style="58" bestFit="1" customWidth="1"/>
    <col min="3" max="3" width="18.5703125" style="58" customWidth="1"/>
    <col min="4" max="5" width="11.42578125" style="58"/>
    <col min="6" max="6" width="14.28515625" style="58" bestFit="1" customWidth="1"/>
    <col min="7" max="7" width="17" style="58" bestFit="1" customWidth="1"/>
    <col min="8" max="8" width="15" style="58" customWidth="1"/>
    <col min="9" max="9" width="17" style="58" bestFit="1" customWidth="1"/>
    <col min="10" max="10" width="15" style="58" customWidth="1"/>
    <col min="11" max="11" width="16.85546875" style="58" customWidth="1"/>
    <col min="12" max="12" width="15.28515625" style="58" customWidth="1"/>
    <col min="13" max="13" width="10.5703125" style="58" customWidth="1"/>
    <col min="14" max="14" width="15.28515625" style="58" customWidth="1"/>
    <col min="15" max="15" width="15.85546875" style="58" customWidth="1"/>
    <col min="16" max="16" width="11.42578125" style="58"/>
  </cols>
  <sheetData>
    <row r="1" spans="1:16" ht="15.75" thickBot="1" x14ac:dyDescent="0.3">
      <c r="A1" s="2" t="s">
        <v>66</v>
      </c>
      <c r="B1" s="3" t="s">
        <v>23</v>
      </c>
      <c r="C1" s="2"/>
      <c r="D1" s="2"/>
      <c r="E1" s="2"/>
      <c r="F1" s="2"/>
      <c r="G1" s="3" t="s">
        <v>25</v>
      </c>
      <c r="H1" s="2"/>
      <c r="I1" s="1"/>
      <c r="J1" s="2"/>
      <c r="K1" s="3" t="s">
        <v>28</v>
      </c>
      <c r="L1" s="1"/>
      <c r="M1" s="1"/>
      <c r="N1" s="1"/>
      <c r="O1" s="1"/>
    </row>
    <row r="2" spans="1:16" ht="15" customHeight="1" x14ac:dyDescent="0.25">
      <c r="A2" s="44" t="s">
        <v>22</v>
      </c>
      <c r="B2" s="42" t="s">
        <v>45</v>
      </c>
      <c r="C2" s="42" t="s">
        <v>46</v>
      </c>
      <c r="D2" s="42" t="s">
        <v>24</v>
      </c>
      <c r="E2" s="42" t="s">
        <v>36</v>
      </c>
      <c r="F2" s="42" t="s">
        <v>47</v>
      </c>
      <c r="G2" s="42" t="s">
        <v>48</v>
      </c>
      <c r="H2" s="42" t="s">
        <v>49</v>
      </c>
      <c r="I2" s="42" t="s">
        <v>85</v>
      </c>
      <c r="J2" s="42" t="s">
        <v>86</v>
      </c>
      <c r="K2" s="42" t="s">
        <v>50</v>
      </c>
      <c r="L2" s="42" t="s">
        <v>51</v>
      </c>
      <c r="M2" s="42" t="s">
        <v>52</v>
      </c>
      <c r="N2" s="42" t="s">
        <v>53</v>
      </c>
      <c r="O2" s="40" t="s">
        <v>54</v>
      </c>
      <c r="P2" s="40" t="s">
        <v>68</v>
      </c>
    </row>
    <row r="3" spans="1:16" ht="15.75" thickBot="1" x14ac:dyDescent="0.3">
      <c r="A3" s="4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1"/>
      <c r="P3" s="41"/>
    </row>
    <row r="4" spans="1:16" ht="15.75" thickBot="1" x14ac:dyDescent="0.3">
      <c r="A4" s="37" t="s">
        <v>0</v>
      </c>
      <c r="B4" s="78">
        <v>163</v>
      </c>
      <c r="C4" s="78">
        <v>38.4</v>
      </c>
      <c r="D4" s="77">
        <f>B4/120</f>
        <v>1.3583333333333334</v>
      </c>
      <c r="E4" s="84">
        <f>B4/C4*100</f>
        <v>424.47916666666669</v>
      </c>
      <c r="F4" s="81">
        <f>1/(E4/100)</f>
        <v>0.23558282208588954</v>
      </c>
      <c r="G4" s="84">
        <f>136.4/B4*100</f>
        <v>83.680981595092035</v>
      </c>
      <c r="H4" s="84">
        <f>131.6/B4*100</f>
        <v>80.736196319018404</v>
      </c>
      <c r="I4" s="84">
        <f>(50-35.4)/C4*100</f>
        <v>38.020833333333336</v>
      </c>
      <c r="J4" s="84">
        <f>(50-39.5)/C4*100</f>
        <v>27.34375</v>
      </c>
      <c r="K4" s="78">
        <v>60.399000000000001</v>
      </c>
      <c r="L4" s="59">
        <v>16556</v>
      </c>
      <c r="M4" s="78">
        <v>207.27</v>
      </c>
      <c r="N4" s="78">
        <v>20.939</v>
      </c>
      <c r="O4" s="60">
        <v>47758</v>
      </c>
      <c r="P4" s="85">
        <v>24.9</v>
      </c>
    </row>
    <row r="5" spans="1:16" ht="15.75" thickBot="1" x14ac:dyDescent="0.3">
      <c r="A5" s="38"/>
      <c r="B5" s="59">
        <v>160.80000000000001</v>
      </c>
      <c r="C5" s="78">
        <v>35.9</v>
      </c>
      <c r="D5" s="77">
        <f t="shared" ref="D5:D6" si="0">B5/120</f>
        <v>1.34</v>
      </c>
      <c r="E5" s="84">
        <f t="shared" ref="E5:E6" si="1">B5/C5*100</f>
        <v>447.91086350974939</v>
      </c>
      <c r="F5" s="81">
        <f t="shared" ref="F5:F6" si="2">1/(E5/100)</f>
        <v>0.22325870646766166</v>
      </c>
      <c r="G5" s="84">
        <f>135.2/B5*100</f>
        <v>84.079601990049738</v>
      </c>
      <c r="H5" s="84">
        <f>129/B5*100</f>
        <v>80.223880597014912</v>
      </c>
      <c r="I5" s="84">
        <f>(50-36.5)/C5*100</f>
        <v>37.604456824512539</v>
      </c>
      <c r="J5" s="84">
        <f>(50-40.8)/C5*100</f>
        <v>25.626740947075216</v>
      </c>
      <c r="K5" s="78">
        <v>70.718000000000004</v>
      </c>
      <c r="L5" s="59">
        <v>14141</v>
      </c>
      <c r="M5" s="83" t="s">
        <v>87</v>
      </c>
      <c r="N5" s="78">
        <v>36.865000000000002</v>
      </c>
      <c r="O5" s="60">
        <v>27126</v>
      </c>
      <c r="P5" s="85">
        <v>25.64</v>
      </c>
    </row>
    <row r="6" spans="1:16" ht="15.75" thickBot="1" x14ac:dyDescent="0.3">
      <c r="A6" s="39"/>
      <c r="B6" s="78">
        <v>162.9</v>
      </c>
      <c r="C6" s="78">
        <v>37</v>
      </c>
      <c r="D6" s="77">
        <f t="shared" si="0"/>
        <v>1.3575000000000002</v>
      </c>
      <c r="E6" s="84">
        <f t="shared" si="1"/>
        <v>440.27027027027026</v>
      </c>
      <c r="F6" s="81">
        <f t="shared" si="2"/>
        <v>0.22713321055862493</v>
      </c>
      <c r="G6" s="84">
        <f>137/B6*100</f>
        <v>84.100675260896253</v>
      </c>
      <c r="H6" s="84">
        <f>131.7/B6*100</f>
        <v>80.847145488029454</v>
      </c>
      <c r="I6" s="84">
        <f t="shared" ref="I5:I6" si="3">(50-35.4)/C6*100</f>
        <v>39.45945945945946</v>
      </c>
      <c r="J6" s="84">
        <f>(50-39.8)/C6*100</f>
        <v>27.567567567567576</v>
      </c>
      <c r="K6" s="78">
        <v>68.412000000000006</v>
      </c>
      <c r="L6" s="59">
        <v>14617</v>
      </c>
      <c r="M6" s="78">
        <v>826.02</v>
      </c>
      <c r="N6" s="78">
        <v>32.209000000000003</v>
      </c>
      <c r="O6" s="60">
        <v>31047</v>
      </c>
      <c r="P6" s="85">
        <v>25.66</v>
      </c>
    </row>
    <row r="7" spans="1:16" x14ac:dyDescent="0.25">
      <c r="A7" s="34" t="s">
        <v>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9"/>
      <c r="P7" s="70"/>
    </row>
    <row r="8" spans="1:16" x14ac:dyDescent="0.25">
      <c r="A8" s="35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  <c r="P8" s="73"/>
    </row>
    <row r="9" spans="1:16" ht="15.75" thickBot="1" x14ac:dyDescent="0.3">
      <c r="A9" s="36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  <c r="P9" s="76"/>
    </row>
    <row r="10" spans="1:16" x14ac:dyDescent="0.25">
      <c r="A10" s="37" t="s">
        <v>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61"/>
    </row>
    <row r="11" spans="1:16" x14ac:dyDescent="0.25">
      <c r="A11" s="38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64"/>
    </row>
    <row r="12" spans="1:16" ht="15.75" thickBot="1" x14ac:dyDescent="0.3">
      <c r="A12" s="39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67"/>
    </row>
    <row r="13" spans="1:16" x14ac:dyDescent="0.25">
      <c r="A13" s="34" t="s">
        <v>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0"/>
    </row>
    <row r="14" spans="1:16" x14ac:dyDescent="0.25">
      <c r="A14" s="35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  <c r="P14" s="73"/>
    </row>
    <row r="15" spans="1:16" ht="15.75" thickBot="1" x14ac:dyDescent="0.3">
      <c r="A15" s="36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6"/>
    </row>
    <row r="16" spans="1:16" x14ac:dyDescent="0.25">
      <c r="A16" s="37" t="s">
        <v>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61"/>
    </row>
    <row r="17" spans="1:16" x14ac:dyDescent="0.25">
      <c r="A17" s="38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4"/>
    </row>
    <row r="18" spans="1:16" ht="15.75" thickBot="1" x14ac:dyDescent="0.3">
      <c r="A18" s="39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  <c r="P18" s="67"/>
    </row>
    <row r="19" spans="1:16" x14ac:dyDescent="0.25">
      <c r="A19" s="34" t="s">
        <v>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70"/>
    </row>
    <row r="20" spans="1:16" x14ac:dyDescent="0.25">
      <c r="A20" s="35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  <c r="P20" s="73"/>
    </row>
    <row r="21" spans="1:16" ht="15.75" thickBot="1" x14ac:dyDescent="0.3">
      <c r="A21" s="36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  <c r="P21" s="76"/>
    </row>
    <row r="22" spans="1:16" x14ac:dyDescent="0.25">
      <c r="A22" s="37" t="s">
        <v>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61"/>
    </row>
    <row r="23" spans="1:16" x14ac:dyDescent="0.25">
      <c r="A23" s="38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  <c r="P23" s="64"/>
    </row>
    <row r="24" spans="1:16" ht="15.75" thickBot="1" x14ac:dyDescent="0.3">
      <c r="A24" s="39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  <c r="P24" s="67"/>
    </row>
    <row r="25" spans="1:16" x14ac:dyDescent="0.25">
      <c r="A25" s="34" t="s">
        <v>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  <c r="P25" s="70"/>
    </row>
    <row r="26" spans="1:16" x14ac:dyDescent="0.25">
      <c r="A26" s="35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73"/>
    </row>
    <row r="27" spans="1:16" ht="15.75" thickBot="1" x14ac:dyDescent="0.3">
      <c r="A27" s="36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/>
      <c r="P27" s="76"/>
    </row>
    <row r="28" spans="1:16" x14ac:dyDescent="0.25">
      <c r="A28" s="37" t="s">
        <v>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  <c r="P28" s="61"/>
    </row>
    <row r="29" spans="1:16" x14ac:dyDescent="0.25">
      <c r="A29" s="38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64"/>
    </row>
    <row r="30" spans="1:16" ht="15.75" thickBot="1" x14ac:dyDescent="0.3">
      <c r="A30" s="39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6"/>
      <c r="P30" s="67"/>
    </row>
    <row r="31" spans="1:16" x14ac:dyDescent="0.25">
      <c r="A31" s="34" t="s">
        <v>9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70"/>
    </row>
    <row r="32" spans="1:16" x14ac:dyDescent="0.25">
      <c r="A32" s="35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73"/>
    </row>
    <row r="33" spans="1:16" ht="15.75" thickBot="1" x14ac:dyDescent="0.3">
      <c r="A33" s="36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  <c r="P33" s="76"/>
    </row>
    <row r="34" spans="1:16" x14ac:dyDescent="0.25">
      <c r="A34" s="37" t="s">
        <v>10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  <c r="P34" s="61"/>
    </row>
    <row r="35" spans="1:16" x14ac:dyDescent="0.25">
      <c r="A35" s="38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3"/>
      <c r="P35" s="64"/>
    </row>
    <row r="36" spans="1:16" ht="15.75" thickBot="1" x14ac:dyDescent="0.3">
      <c r="A36" s="39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  <c r="P36" s="67"/>
    </row>
    <row r="37" spans="1:16" x14ac:dyDescent="0.25">
      <c r="A37" s="34" t="s">
        <v>11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  <c r="P37" s="70"/>
    </row>
    <row r="38" spans="1:16" x14ac:dyDescent="0.25">
      <c r="A38" s="35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2"/>
      <c r="P38" s="73"/>
    </row>
    <row r="39" spans="1:16" ht="15.75" thickBot="1" x14ac:dyDescent="0.3">
      <c r="A39" s="3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  <c r="P39" s="76"/>
    </row>
    <row r="40" spans="1:16" x14ac:dyDescent="0.25">
      <c r="A40" s="37" t="s">
        <v>12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0"/>
      <c r="P40" s="61"/>
    </row>
    <row r="41" spans="1:16" x14ac:dyDescent="0.25">
      <c r="A41" s="38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  <c r="P41" s="64"/>
    </row>
    <row r="42" spans="1:16" ht="15.75" thickBot="1" x14ac:dyDescent="0.3">
      <c r="A42" s="39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6"/>
      <c r="P42" s="67"/>
    </row>
    <row r="43" spans="1:16" x14ac:dyDescent="0.25">
      <c r="A43" s="34" t="s">
        <v>13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9"/>
      <c r="P43" s="70"/>
    </row>
    <row r="44" spans="1:16" x14ac:dyDescent="0.25">
      <c r="A44" s="35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2"/>
      <c r="P44" s="73"/>
    </row>
    <row r="45" spans="1:16" ht="15.75" thickBot="1" x14ac:dyDescent="0.3">
      <c r="A45" s="36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/>
      <c r="P45" s="76"/>
    </row>
    <row r="46" spans="1:16" x14ac:dyDescent="0.25">
      <c r="A46" s="37" t="s">
        <v>14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0"/>
      <c r="P46" s="61"/>
    </row>
    <row r="47" spans="1:16" x14ac:dyDescent="0.25">
      <c r="A47" s="38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3"/>
      <c r="P47" s="64"/>
    </row>
    <row r="48" spans="1:16" ht="15.75" thickBot="1" x14ac:dyDescent="0.3">
      <c r="A48" s="39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6"/>
      <c r="P48" s="67"/>
    </row>
    <row r="49" spans="1:16" x14ac:dyDescent="0.25">
      <c r="A49" s="34" t="s">
        <v>15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  <c r="P49" s="70"/>
    </row>
    <row r="50" spans="1:16" x14ac:dyDescent="0.25">
      <c r="A50" s="35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2"/>
      <c r="P50" s="73"/>
    </row>
    <row r="51" spans="1:16" ht="15.75" thickBot="1" x14ac:dyDescent="0.3">
      <c r="A51" s="36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5"/>
      <c r="P51" s="76"/>
    </row>
    <row r="52" spans="1:16" x14ac:dyDescent="0.25">
      <c r="A52" s="37" t="s">
        <v>16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0"/>
      <c r="P52" s="61"/>
    </row>
    <row r="53" spans="1:16" x14ac:dyDescent="0.25">
      <c r="A53" s="38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  <c r="P53" s="64"/>
    </row>
    <row r="54" spans="1:16" ht="15.75" thickBot="1" x14ac:dyDescent="0.3">
      <c r="A54" s="39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6"/>
      <c r="P54" s="67"/>
    </row>
    <row r="55" spans="1:16" x14ac:dyDescent="0.25">
      <c r="A55" s="34" t="s">
        <v>17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70"/>
    </row>
    <row r="56" spans="1:16" x14ac:dyDescent="0.25">
      <c r="A56" s="35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2"/>
      <c r="P56" s="73"/>
    </row>
    <row r="57" spans="1:16" ht="15.75" thickBot="1" x14ac:dyDescent="0.3">
      <c r="A57" s="36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5"/>
      <c r="P57" s="76"/>
    </row>
    <row r="58" spans="1:16" x14ac:dyDescent="0.25">
      <c r="A58" s="37" t="s">
        <v>18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60"/>
      <c r="P58" s="61"/>
    </row>
    <row r="59" spans="1:16" x14ac:dyDescent="0.25">
      <c r="A59" s="38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  <c r="P59" s="64"/>
    </row>
    <row r="60" spans="1:16" ht="15.75" thickBot="1" x14ac:dyDescent="0.3">
      <c r="A60" s="39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6"/>
      <c r="P60" s="67"/>
    </row>
    <row r="61" spans="1:16" x14ac:dyDescent="0.25">
      <c r="A61" s="34" t="s">
        <v>19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9"/>
      <c r="P61" s="70"/>
    </row>
    <row r="62" spans="1:16" x14ac:dyDescent="0.25">
      <c r="A62" s="35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2"/>
      <c r="P62" s="73"/>
    </row>
    <row r="63" spans="1:16" ht="15.75" thickBot="1" x14ac:dyDescent="0.3">
      <c r="A63" s="36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5"/>
      <c r="P63" s="76"/>
    </row>
    <row r="64" spans="1:16" x14ac:dyDescent="0.25">
      <c r="A64" s="37" t="s">
        <v>20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  <c r="P64" s="61"/>
    </row>
    <row r="65" spans="1:16" x14ac:dyDescent="0.25">
      <c r="A65" s="38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3"/>
      <c r="P65" s="64"/>
    </row>
    <row r="66" spans="1:16" ht="15.75" thickBot="1" x14ac:dyDescent="0.3">
      <c r="A66" s="39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6"/>
      <c r="P66" s="67"/>
    </row>
    <row r="67" spans="1:16" x14ac:dyDescent="0.25">
      <c r="A67" s="34" t="s">
        <v>21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9"/>
      <c r="P67" s="70"/>
    </row>
    <row r="68" spans="1:16" x14ac:dyDescent="0.25">
      <c r="A68" s="35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2"/>
      <c r="P68" s="73"/>
    </row>
    <row r="69" spans="1:16" ht="15.75" thickBot="1" x14ac:dyDescent="0.3">
      <c r="A69" s="36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5"/>
      <c r="P69" s="76"/>
    </row>
    <row r="70" spans="1:16" x14ac:dyDescent="0.25">
      <c r="A70" s="37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0"/>
      <c r="P70" s="61"/>
    </row>
    <row r="71" spans="1:16" x14ac:dyDescent="0.25">
      <c r="A71" s="38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3"/>
      <c r="P71" s="64"/>
    </row>
    <row r="72" spans="1:16" ht="15.75" thickBot="1" x14ac:dyDescent="0.3">
      <c r="A72" s="39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7"/>
    </row>
    <row r="73" spans="1:16" x14ac:dyDescent="0.25">
      <c r="A73" s="34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9"/>
      <c r="P73" s="70"/>
    </row>
    <row r="74" spans="1:16" x14ac:dyDescent="0.25">
      <c r="A74" s="35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2"/>
      <c r="P74" s="73"/>
    </row>
    <row r="75" spans="1:16" ht="15.75" thickBot="1" x14ac:dyDescent="0.3">
      <c r="A75" s="36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5"/>
      <c r="P75" s="76"/>
    </row>
    <row r="76" spans="1:16" x14ac:dyDescent="0.25">
      <c r="A76" s="37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60"/>
      <c r="P76" s="61"/>
    </row>
    <row r="77" spans="1:16" x14ac:dyDescent="0.25">
      <c r="A77" s="38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3"/>
      <c r="P77" s="64"/>
    </row>
    <row r="78" spans="1:16" ht="15.75" thickBot="1" x14ac:dyDescent="0.3">
      <c r="A78" s="39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7"/>
    </row>
    <row r="79" spans="1:16" x14ac:dyDescent="0.25">
      <c r="A79" s="34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9"/>
      <c r="P79" s="70"/>
    </row>
    <row r="80" spans="1:16" x14ac:dyDescent="0.25">
      <c r="A80" s="35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2"/>
      <c r="P80" s="73"/>
    </row>
    <row r="81" spans="1:16" ht="15.75" thickBot="1" x14ac:dyDescent="0.3">
      <c r="A81" s="36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5"/>
      <c r="P81" s="76"/>
    </row>
    <row r="82" spans="1:16" x14ac:dyDescent="0.25">
      <c r="A82" s="37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60"/>
      <c r="P82" s="61"/>
    </row>
    <row r="83" spans="1:16" x14ac:dyDescent="0.25">
      <c r="A83" s="38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3"/>
      <c r="P83" s="64"/>
    </row>
    <row r="84" spans="1:16" ht="15.75" thickBot="1" x14ac:dyDescent="0.3">
      <c r="A84" s="39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7"/>
    </row>
    <row r="85" spans="1:16" x14ac:dyDescent="0.25">
      <c r="A85" s="34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9"/>
      <c r="P85" s="70"/>
    </row>
    <row r="86" spans="1:16" x14ac:dyDescent="0.25">
      <c r="A86" s="35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2"/>
      <c r="P86" s="73"/>
    </row>
    <row r="87" spans="1:16" ht="15.75" thickBot="1" x14ac:dyDescent="0.3">
      <c r="A87" s="36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5"/>
      <c r="P87" s="76"/>
    </row>
    <row r="88" spans="1:16" x14ac:dyDescent="0.25">
      <c r="A88" s="37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60"/>
      <c r="P88" s="61"/>
    </row>
    <row r="89" spans="1:16" x14ac:dyDescent="0.25">
      <c r="A89" s="38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3"/>
      <c r="P89" s="64"/>
    </row>
    <row r="90" spans="1:16" ht="15.75" thickBot="1" x14ac:dyDescent="0.3">
      <c r="A90" s="39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67"/>
    </row>
    <row r="91" spans="1:16" x14ac:dyDescent="0.25">
      <c r="A91" s="34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/>
      <c r="P91" s="70"/>
    </row>
    <row r="92" spans="1:16" x14ac:dyDescent="0.25">
      <c r="A92" s="35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2"/>
      <c r="P92" s="73"/>
    </row>
    <row r="93" spans="1:16" ht="15.75" thickBot="1" x14ac:dyDescent="0.3">
      <c r="A93" s="36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5"/>
      <c r="P93" s="76"/>
    </row>
    <row r="94" spans="1:16" x14ac:dyDescent="0.25">
      <c r="A94" s="37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60"/>
      <c r="P94" s="61"/>
    </row>
    <row r="95" spans="1:16" x14ac:dyDescent="0.25">
      <c r="A95" s="38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3"/>
      <c r="P95" s="64"/>
    </row>
    <row r="96" spans="1:16" ht="15.75" thickBot="1" x14ac:dyDescent="0.3">
      <c r="A96" s="39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6"/>
      <c r="P96" s="67"/>
    </row>
    <row r="97" spans="1:16" x14ac:dyDescent="0.25">
      <c r="A97" s="34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9"/>
      <c r="P97" s="70"/>
    </row>
    <row r="98" spans="1:16" x14ac:dyDescent="0.25">
      <c r="A98" s="35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2"/>
      <c r="P98" s="73"/>
    </row>
    <row r="99" spans="1:16" ht="15.75" thickBot="1" x14ac:dyDescent="0.3">
      <c r="A99" s="3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5"/>
      <c r="P99" s="76"/>
    </row>
    <row r="100" spans="1:16" x14ac:dyDescent="0.25">
      <c r="A100" s="37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60"/>
      <c r="P100" s="61"/>
    </row>
    <row r="101" spans="1:16" x14ac:dyDescent="0.25">
      <c r="A101" s="38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3"/>
      <c r="P101" s="64"/>
    </row>
    <row r="102" spans="1:16" ht="15.75" thickBot="1" x14ac:dyDescent="0.3">
      <c r="A102" s="39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6"/>
      <c r="P102" s="67"/>
    </row>
    <row r="103" spans="1:16" x14ac:dyDescent="0.25">
      <c r="A103" s="34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9"/>
      <c r="P103" s="70"/>
    </row>
    <row r="104" spans="1:16" x14ac:dyDescent="0.25">
      <c r="A104" s="35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2"/>
      <c r="P104" s="73"/>
    </row>
    <row r="105" spans="1:16" ht="15.75" thickBot="1" x14ac:dyDescent="0.3">
      <c r="A105" s="36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5"/>
      <c r="P105" s="76"/>
    </row>
    <row r="106" spans="1:16" x14ac:dyDescent="0.25">
      <c r="A106" s="37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60"/>
      <c r="P106" s="61"/>
    </row>
    <row r="107" spans="1:16" x14ac:dyDescent="0.25">
      <c r="A107" s="38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3"/>
      <c r="P107" s="64"/>
    </row>
    <row r="108" spans="1:16" ht="15.75" thickBot="1" x14ac:dyDescent="0.3">
      <c r="A108" s="39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6"/>
      <c r="P108" s="67"/>
    </row>
    <row r="109" spans="1:16" x14ac:dyDescent="0.25">
      <c r="A109" s="34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9"/>
      <c r="P109" s="70"/>
    </row>
    <row r="110" spans="1:16" x14ac:dyDescent="0.25">
      <c r="A110" s="35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2"/>
      <c r="P110" s="73"/>
    </row>
    <row r="111" spans="1:16" ht="15.75" thickBot="1" x14ac:dyDescent="0.3">
      <c r="A111" s="36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5"/>
      <c r="P111" s="76"/>
    </row>
    <row r="112" spans="1:16" x14ac:dyDescent="0.25">
      <c r="A112" s="37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60"/>
      <c r="P112" s="61"/>
    </row>
    <row r="113" spans="1:16" x14ac:dyDescent="0.25">
      <c r="A113" s="38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3"/>
      <c r="P113" s="64"/>
    </row>
    <row r="114" spans="1:16" ht="15.75" thickBot="1" x14ac:dyDescent="0.3">
      <c r="A114" s="39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6"/>
      <c r="P114" s="67"/>
    </row>
    <row r="115" spans="1:16" x14ac:dyDescent="0.25">
      <c r="A115" s="34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9"/>
      <c r="P115" s="70"/>
    </row>
    <row r="116" spans="1:16" x14ac:dyDescent="0.25">
      <c r="A116" s="35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2"/>
      <c r="P116" s="73"/>
    </row>
    <row r="117" spans="1:16" ht="15.75" thickBot="1" x14ac:dyDescent="0.3">
      <c r="A117" s="36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5"/>
      <c r="P117" s="76"/>
    </row>
    <row r="118" spans="1:16" x14ac:dyDescent="0.25">
      <c r="A118" s="37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60"/>
      <c r="P118" s="61"/>
    </row>
    <row r="119" spans="1:16" x14ac:dyDescent="0.25">
      <c r="A119" s="38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3"/>
      <c r="P119" s="64"/>
    </row>
    <row r="120" spans="1:16" ht="15.75" thickBot="1" x14ac:dyDescent="0.3">
      <c r="A120" s="39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6"/>
      <c r="P120" s="67"/>
    </row>
    <row r="121" spans="1:16" x14ac:dyDescent="0.25">
      <c r="A121" s="34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9"/>
      <c r="P121" s="70"/>
    </row>
    <row r="122" spans="1:16" x14ac:dyDescent="0.25">
      <c r="A122" s="35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2"/>
      <c r="P122" s="73"/>
    </row>
    <row r="123" spans="1:16" ht="15.75" thickBot="1" x14ac:dyDescent="0.3">
      <c r="A123" s="36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5"/>
      <c r="P123" s="76"/>
    </row>
    <row r="124" spans="1:16" x14ac:dyDescent="0.25">
      <c r="A124" s="37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60"/>
      <c r="P124" s="61"/>
    </row>
    <row r="125" spans="1:16" x14ac:dyDescent="0.25">
      <c r="A125" s="38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3"/>
      <c r="P125" s="64"/>
    </row>
    <row r="126" spans="1:16" ht="15.75" thickBot="1" x14ac:dyDescent="0.3">
      <c r="A126" s="39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6"/>
      <c r="P126" s="67"/>
    </row>
    <row r="127" spans="1:16" x14ac:dyDescent="0.25">
      <c r="A127" s="34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9"/>
      <c r="P127" s="70"/>
    </row>
    <row r="128" spans="1:16" x14ac:dyDescent="0.25">
      <c r="A128" s="35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2"/>
      <c r="P128" s="73"/>
    </row>
    <row r="129" spans="1:16" ht="15.75" thickBot="1" x14ac:dyDescent="0.3">
      <c r="A129" s="36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5"/>
      <c r="P129" s="76"/>
    </row>
    <row r="130" spans="1:16" x14ac:dyDescent="0.25">
      <c r="A130" s="37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60"/>
      <c r="P130" s="61"/>
    </row>
    <row r="131" spans="1:16" x14ac:dyDescent="0.25">
      <c r="A131" s="38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3"/>
      <c r="P131" s="64"/>
    </row>
    <row r="132" spans="1:16" ht="15.75" thickBot="1" x14ac:dyDescent="0.3">
      <c r="A132" s="39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6"/>
      <c r="P132" s="67"/>
    </row>
    <row r="133" spans="1:16" x14ac:dyDescent="0.25">
      <c r="A133" s="34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9"/>
      <c r="P133" s="70"/>
    </row>
    <row r="134" spans="1:16" x14ac:dyDescent="0.25">
      <c r="A134" s="35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2"/>
      <c r="P134" s="73"/>
    </row>
    <row r="135" spans="1:16" ht="15.75" thickBot="1" x14ac:dyDescent="0.3">
      <c r="A135" s="36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5"/>
      <c r="P135" s="76"/>
    </row>
    <row r="136" spans="1:16" x14ac:dyDescent="0.25">
      <c r="A136" s="37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60"/>
      <c r="P136" s="61"/>
    </row>
    <row r="137" spans="1:16" x14ac:dyDescent="0.25">
      <c r="A137" s="38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3"/>
      <c r="P137" s="64"/>
    </row>
    <row r="138" spans="1:16" ht="15.75" thickBot="1" x14ac:dyDescent="0.3">
      <c r="A138" s="3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6"/>
      <c r="P138" s="67"/>
    </row>
    <row r="139" spans="1:16" x14ac:dyDescent="0.25">
      <c r="A139" s="34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9"/>
      <c r="P139" s="70"/>
    </row>
    <row r="140" spans="1:16" x14ac:dyDescent="0.25">
      <c r="A140" s="35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2"/>
      <c r="P140" s="73"/>
    </row>
    <row r="141" spans="1:16" ht="15.75" thickBot="1" x14ac:dyDescent="0.3">
      <c r="A141" s="36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5"/>
      <c r="P141" s="76"/>
    </row>
    <row r="142" spans="1:16" x14ac:dyDescent="0.25">
      <c r="A142" s="37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60"/>
      <c r="P142" s="61"/>
    </row>
    <row r="143" spans="1:16" x14ac:dyDescent="0.25">
      <c r="A143" s="38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3"/>
      <c r="P143" s="64"/>
    </row>
    <row r="144" spans="1:16" ht="15.75" thickBot="1" x14ac:dyDescent="0.3">
      <c r="A144" s="39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6"/>
      <c r="P144" s="67"/>
    </row>
    <row r="145" spans="1:16" x14ac:dyDescent="0.25">
      <c r="A145" s="34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9"/>
      <c r="P145" s="70"/>
    </row>
    <row r="146" spans="1:16" x14ac:dyDescent="0.25">
      <c r="A146" s="35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2"/>
      <c r="P146" s="73"/>
    </row>
    <row r="147" spans="1:16" ht="15.75" thickBot="1" x14ac:dyDescent="0.3">
      <c r="A147" s="36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5"/>
      <c r="P147" s="76"/>
    </row>
    <row r="148" spans="1:16" x14ac:dyDescent="0.25">
      <c r="A148" s="37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60"/>
      <c r="P148" s="61"/>
    </row>
    <row r="149" spans="1:16" x14ac:dyDescent="0.25">
      <c r="A149" s="38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3"/>
      <c r="P149" s="64"/>
    </row>
    <row r="150" spans="1:16" ht="15.75" thickBot="1" x14ac:dyDescent="0.3">
      <c r="A150" s="39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6"/>
      <c r="P150" s="67"/>
    </row>
    <row r="151" spans="1:16" x14ac:dyDescent="0.25">
      <c r="A151" s="34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9"/>
      <c r="P151" s="70"/>
    </row>
    <row r="152" spans="1:16" x14ac:dyDescent="0.25">
      <c r="A152" s="35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2"/>
      <c r="P152" s="73"/>
    </row>
    <row r="153" spans="1:16" ht="15.75" thickBot="1" x14ac:dyDescent="0.3">
      <c r="A153" s="36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5"/>
      <c r="P153" s="76"/>
    </row>
    <row r="154" spans="1:16" x14ac:dyDescent="0.25">
      <c r="A154" s="37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60"/>
      <c r="P154" s="61"/>
    </row>
    <row r="155" spans="1:16" x14ac:dyDescent="0.25">
      <c r="A155" s="38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3"/>
      <c r="P155" s="64"/>
    </row>
    <row r="156" spans="1:16" ht="15.75" thickBot="1" x14ac:dyDescent="0.3">
      <c r="A156" s="39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6"/>
      <c r="P156" s="67"/>
    </row>
    <row r="157" spans="1:16" x14ac:dyDescent="0.25">
      <c r="A157" s="34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9"/>
      <c r="P157" s="70"/>
    </row>
    <row r="158" spans="1:16" x14ac:dyDescent="0.25">
      <c r="A158" s="35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2"/>
      <c r="P158" s="73"/>
    </row>
    <row r="159" spans="1:16" ht="15.75" thickBot="1" x14ac:dyDescent="0.3">
      <c r="A159" s="36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5"/>
      <c r="P159" s="76"/>
    </row>
    <row r="160" spans="1:16" x14ac:dyDescent="0.25">
      <c r="A160" s="37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60"/>
      <c r="P160" s="61"/>
    </row>
    <row r="161" spans="1:16" x14ac:dyDescent="0.25">
      <c r="A161" s="38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3"/>
      <c r="P161" s="64"/>
    </row>
    <row r="162" spans="1:16" ht="15.75" thickBot="1" x14ac:dyDescent="0.3">
      <c r="A162" s="39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6"/>
      <c r="P162" s="67"/>
    </row>
    <row r="163" spans="1:16" x14ac:dyDescent="0.25">
      <c r="A163" s="3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9"/>
      <c r="P163" s="70"/>
    </row>
    <row r="164" spans="1:16" x14ac:dyDescent="0.25">
      <c r="A164" s="35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2"/>
      <c r="P164" s="73"/>
    </row>
    <row r="165" spans="1:16" ht="15.75" thickBot="1" x14ac:dyDescent="0.3">
      <c r="A165" s="36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5"/>
      <c r="P165" s="76"/>
    </row>
    <row r="166" spans="1:16" x14ac:dyDescent="0.25">
      <c r="A166" s="37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60"/>
      <c r="P166" s="61"/>
    </row>
    <row r="167" spans="1:16" x14ac:dyDescent="0.25">
      <c r="A167" s="38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3"/>
      <c r="P167" s="64"/>
    </row>
    <row r="168" spans="1:16" ht="15.75" thickBot="1" x14ac:dyDescent="0.3">
      <c r="A168" s="39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6"/>
      <c r="P168" s="67"/>
    </row>
    <row r="169" spans="1:16" x14ac:dyDescent="0.25">
      <c r="A169" s="34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9"/>
      <c r="P169" s="70"/>
    </row>
    <row r="170" spans="1:16" x14ac:dyDescent="0.25">
      <c r="A170" s="35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2"/>
      <c r="P170" s="73"/>
    </row>
    <row r="171" spans="1:16" ht="15.75" thickBot="1" x14ac:dyDescent="0.3">
      <c r="A171" s="36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5"/>
      <c r="P171" s="76"/>
    </row>
    <row r="172" spans="1:16" x14ac:dyDescent="0.25">
      <c r="A172" s="37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60"/>
      <c r="P172" s="61"/>
    </row>
    <row r="173" spans="1:16" x14ac:dyDescent="0.25">
      <c r="A173" s="38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3"/>
      <c r="P173" s="64"/>
    </row>
    <row r="174" spans="1:16" ht="15.75" thickBot="1" x14ac:dyDescent="0.3">
      <c r="A174" s="39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6"/>
      <c r="P174" s="67"/>
    </row>
    <row r="175" spans="1:16" x14ac:dyDescent="0.25">
      <c r="A175" s="34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9"/>
      <c r="P175" s="70"/>
    </row>
    <row r="176" spans="1:16" x14ac:dyDescent="0.25">
      <c r="A176" s="35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2"/>
      <c r="P176" s="73"/>
    </row>
    <row r="177" spans="1:16" ht="15.75" thickBot="1" x14ac:dyDescent="0.3">
      <c r="A177" s="36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5"/>
      <c r="P177" s="76"/>
    </row>
    <row r="178" spans="1:16" x14ac:dyDescent="0.25">
      <c r="A178" s="37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60"/>
      <c r="P178" s="61"/>
    </row>
    <row r="179" spans="1:16" x14ac:dyDescent="0.25">
      <c r="A179" s="38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3"/>
      <c r="P179" s="64"/>
    </row>
    <row r="180" spans="1:16" ht="15.75" thickBot="1" x14ac:dyDescent="0.3">
      <c r="A180" s="39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6"/>
      <c r="P180" s="67"/>
    </row>
    <row r="181" spans="1:16" x14ac:dyDescent="0.25">
      <c r="A181" s="34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9"/>
      <c r="P181" s="70"/>
    </row>
    <row r="182" spans="1:16" x14ac:dyDescent="0.25">
      <c r="A182" s="35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2"/>
      <c r="P182" s="73"/>
    </row>
    <row r="183" spans="1:16" ht="15.75" thickBot="1" x14ac:dyDescent="0.3">
      <c r="A183" s="36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5"/>
      <c r="P183" s="76"/>
    </row>
    <row r="184" spans="1:16" x14ac:dyDescent="0.25">
      <c r="A184" s="37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60"/>
      <c r="P184" s="61"/>
    </row>
    <row r="185" spans="1:16" x14ac:dyDescent="0.25">
      <c r="A185" s="38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3"/>
      <c r="P185" s="64"/>
    </row>
    <row r="186" spans="1:16" ht="15.75" thickBot="1" x14ac:dyDescent="0.3">
      <c r="A186" s="39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6"/>
      <c r="P186" s="67"/>
    </row>
    <row r="187" spans="1:16" x14ac:dyDescent="0.25">
      <c r="A187" s="34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9"/>
      <c r="P187" s="70"/>
    </row>
    <row r="188" spans="1:16" x14ac:dyDescent="0.25">
      <c r="A188" s="35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2"/>
      <c r="P188" s="73"/>
    </row>
    <row r="189" spans="1:16" ht="15.75" thickBot="1" x14ac:dyDescent="0.3">
      <c r="A189" s="36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5"/>
      <c r="P189" s="76"/>
    </row>
    <row r="190" spans="1:16" x14ac:dyDescent="0.25">
      <c r="A190" s="37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60"/>
      <c r="P190" s="61"/>
    </row>
    <row r="191" spans="1:16" x14ac:dyDescent="0.25">
      <c r="A191" s="38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3"/>
      <c r="P191" s="64"/>
    </row>
    <row r="192" spans="1:16" ht="15.75" thickBot="1" x14ac:dyDescent="0.3">
      <c r="A192" s="39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6"/>
      <c r="P192" s="67"/>
    </row>
    <row r="193" spans="1:16" x14ac:dyDescent="0.25">
      <c r="A193" s="34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9"/>
      <c r="P193" s="70"/>
    </row>
    <row r="194" spans="1:16" x14ac:dyDescent="0.25">
      <c r="A194" s="35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2"/>
      <c r="P194" s="73"/>
    </row>
    <row r="195" spans="1:16" ht="15.75" thickBot="1" x14ac:dyDescent="0.3">
      <c r="A195" s="36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5"/>
      <c r="P195" s="76"/>
    </row>
    <row r="196" spans="1:16" x14ac:dyDescent="0.25">
      <c r="A196" s="37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60"/>
      <c r="P196" s="61"/>
    </row>
    <row r="197" spans="1:16" x14ac:dyDescent="0.25">
      <c r="A197" s="38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3"/>
      <c r="P197" s="64"/>
    </row>
    <row r="198" spans="1:16" ht="15.75" thickBot="1" x14ac:dyDescent="0.3">
      <c r="A198" s="39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6"/>
      <c r="P198" s="67"/>
    </row>
    <row r="199" spans="1:16" x14ac:dyDescent="0.25">
      <c r="A199" s="34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9"/>
      <c r="P199" s="70"/>
    </row>
    <row r="200" spans="1:16" x14ac:dyDescent="0.25">
      <c r="A200" s="35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2"/>
      <c r="P200" s="73"/>
    </row>
    <row r="201" spans="1:16" ht="15.75" thickBot="1" x14ac:dyDescent="0.3">
      <c r="A201" s="36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5"/>
      <c r="P201" s="76"/>
    </row>
    <row r="202" spans="1:16" x14ac:dyDescent="0.25">
      <c r="A202" s="37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60"/>
      <c r="P202" s="61"/>
    </row>
    <row r="203" spans="1:16" x14ac:dyDescent="0.25">
      <c r="A203" s="38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3"/>
      <c r="P203" s="64"/>
    </row>
    <row r="204" spans="1:16" ht="15.75" thickBot="1" x14ac:dyDescent="0.3">
      <c r="A204" s="39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6"/>
      <c r="P204" s="67"/>
    </row>
    <row r="205" spans="1:16" x14ac:dyDescent="0.25">
      <c r="A205" s="34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9"/>
      <c r="P205" s="70"/>
    </row>
    <row r="206" spans="1:16" x14ac:dyDescent="0.25">
      <c r="A206" s="35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2"/>
      <c r="P206" s="73"/>
    </row>
    <row r="207" spans="1:16" ht="15.75" thickBot="1" x14ac:dyDescent="0.3">
      <c r="A207" s="36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5"/>
      <c r="P207" s="76"/>
    </row>
    <row r="208" spans="1:16" x14ac:dyDescent="0.25">
      <c r="A208" s="37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60"/>
      <c r="P208" s="61"/>
    </row>
    <row r="209" spans="1:16" x14ac:dyDescent="0.25">
      <c r="A209" s="38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3"/>
      <c r="P209" s="64"/>
    </row>
    <row r="210" spans="1:16" ht="15.75" thickBot="1" x14ac:dyDescent="0.3">
      <c r="A210" s="39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6"/>
      <c r="P210" s="67"/>
    </row>
    <row r="211" spans="1:16" x14ac:dyDescent="0.25">
      <c r="A211" s="34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9"/>
      <c r="P211" s="70"/>
    </row>
    <row r="212" spans="1:16" x14ac:dyDescent="0.25">
      <c r="A212" s="35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2"/>
      <c r="P212" s="73"/>
    </row>
    <row r="213" spans="1:16" ht="15.75" thickBot="1" x14ac:dyDescent="0.3">
      <c r="A213" s="36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5"/>
      <c r="P213" s="76"/>
    </row>
    <row r="214" spans="1:16" x14ac:dyDescent="0.25">
      <c r="A214" s="37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60"/>
      <c r="P214" s="61"/>
    </row>
    <row r="215" spans="1:16" x14ac:dyDescent="0.25">
      <c r="A215" s="38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3"/>
      <c r="P215" s="64"/>
    </row>
    <row r="216" spans="1:16" ht="15.75" thickBot="1" x14ac:dyDescent="0.3">
      <c r="A216" s="39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6"/>
      <c r="P216" s="67"/>
    </row>
    <row r="217" spans="1:16" x14ac:dyDescent="0.25">
      <c r="A217" s="34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9"/>
      <c r="P217" s="70"/>
    </row>
    <row r="218" spans="1:16" x14ac:dyDescent="0.25">
      <c r="A218" s="35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2"/>
      <c r="P218" s="73"/>
    </row>
    <row r="219" spans="1:16" ht="15.75" thickBot="1" x14ac:dyDescent="0.3">
      <c r="A219" s="36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5"/>
      <c r="P219" s="76"/>
    </row>
    <row r="220" spans="1:16" x14ac:dyDescent="0.25">
      <c r="A220" s="37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60"/>
      <c r="P220" s="61"/>
    </row>
    <row r="221" spans="1:16" x14ac:dyDescent="0.25">
      <c r="A221" s="38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3"/>
      <c r="P221" s="64"/>
    </row>
    <row r="222" spans="1:16" ht="15.75" thickBot="1" x14ac:dyDescent="0.3">
      <c r="A222" s="39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6"/>
      <c r="P222" s="67"/>
    </row>
    <row r="223" spans="1:16" x14ac:dyDescent="0.25">
      <c r="A223" s="34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9"/>
      <c r="P223" s="70"/>
    </row>
    <row r="224" spans="1:16" x14ac:dyDescent="0.25">
      <c r="A224" s="35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2"/>
      <c r="P224" s="73"/>
    </row>
    <row r="225" spans="1:16" ht="15.75" thickBot="1" x14ac:dyDescent="0.3">
      <c r="A225" s="36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5"/>
      <c r="P225" s="76"/>
    </row>
    <row r="226" spans="1:16" x14ac:dyDescent="0.25">
      <c r="A226" s="37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60"/>
      <c r="P226" s="61"/>
    </row>
    <row r="227" spans="1:16" x14ac:dyDescent="0.25">
      <c r="A227" s="38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3"/>
      <c r="P227" s="64"/>
    </row>
    <row r="228" spans="1:16" ht="15.75" thickBot="1" x14ac:dyDescent="0.3">
      <c r="A228" s="39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6"/>
      <c r="P228" s="67"/>
    </row>
    <row r="229" spans="1:16" x14ac:dyDescent="0.25">
      <c r="A229" s="34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9"/>
      <c r="P229" s="70"/>
    </row>
    <row r="230" spans="1:16" x14ac:dyDescent="0.25">
      <c r="A230" s="35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2"/>
      <c r="P230" s="73"/>
    </row>
    <row r="231" spans="1:16" ht="15.75" thickBot="1" x14ac:dyDescent="0.3">
      <c r="A231" s="36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5"/>
      <c r="P231" s="76"/>
    </row>
    <row r="232" spans="1:16" x14ac:dyDescent="0.25">
      <c r="A232" s="37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60"/>
      <c r="P232" s="61"/>
    </row>
    <row r="233" spans="1:16" x14ac:dyDescent="0.25">
      <c r="A233" s="38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3"/>
      <c r="P233" s="64"/>
    </row>
    <row r="234" spans="1:16" ht="15.75" thickBot="1" x14ac:dyDescent="0.3">
      <c r="A234" s="39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6"/>
      <c r="P234" s="67"/>
    </row>
    <row r="235" spans="1:16" x14ac:dyDescent="0.25">
      <c r="A235" s="34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9"/>
      <c r="P235" s="70"/>
    </row>
    <row r="236" spans="1:16" x14ac:dyDescent="0.25">
      <c r="A236" s="35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2"/>
      <c r="P236" s="73"/>
    </row>
    <row r="237" spans="1:16" ht="15.75" thickBot="1" x14ac:dyDescent="0.3">
      <c r="A237" s="36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5"/>
      <c r="P237" s="76"/>
    </row>
    <row r="238" spans="1:16" x14ac:dyDescent="0.25">
      <c r="A238" s="37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60"/>
      <c r="P238" s="61"/>
    </row>
    <row r="239" spans="1:16" x14ac:dyDescent="0.25">
      <c r="A239" s="38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3"/>
      <c r="P239" s="64"/>
    </row>
    <row r="240" spans="1:16" ht="15.75" thickBot="1" x14ac:dyDescent="0.3">
      <c r="A240" s="39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6"/>
      <c r="P240" s="67"/>
    </row>
    <row r="241" spans="1:16" x14ac:dyDescent="0.25">
      <c r="A241" s="34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9"/>
      <c r="P241" s="70"/>
    </row>
    <row r="242" spans="1:16" x14ac:dyDescent="0.25">
      <c r="A242" s="35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2"/>
      <c r="P242" s="73"/>
    </row>
    <row r="243" spans="1:16" ht="15.75" thickBot="1" x14ac:dyDescent="0.3">
      <c r="A243" s="36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5"/>
      <c r="P243" s="76"/>
    </row>
    <row r="244" spans="1:16" x14ac:dyDescent="0.25">
      <c r="A244" s="37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60"/>
      <c r="P244" s="61"/>
    </row>
    <row r="245" spans="1:16" x14ac:dyDescent="0.25">
      <c r="A245" s="38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3"/>
      <c r="P245" s="64"/>
    </row>
    <row r="246" spans="1:16" ht="15.75" thickBot="1" x14ac:dyDescent="0.3">
      <c r="A246" s="39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6"/>
      <c r="P246" s="67"/>
    </row>
    <row r="247" spans="1:16" x14ac:dyDescent="0.25">
      <c r="A247" s="34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9"/>
      <c r="P247" s="70"/>
    </row>
    <row r="248" spans="1:16" x14ac:dyDescent="0.25">
      <c r="A248" s="35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2"/>
      <c r="P248" s="73"/>
    </row>
    <row r="249" spans="1:16" ht="15.75" thickBot="1" x14ac:dyDescent="0.3">
      <c r="A249" s="36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5"/>
      <c r="P249" s="76"/>
    </row>
    <row r="250" spans="1:16" x14ac:dyDescent="0.25">
      <c r="A250" s="37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60"/>
      <c r="P250" s="61"/>
    </row>
    <row r="251" spans="1:16" x14ac:dyDescent="0.25">
      <c r="A251" s="38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3"/>
      <c r="P251" s="64"/>
    </row>
    <row r="252" spans="1:16" ht="15.75" thickBot="1" x14ac:dyDescent="0.3">
      <c r="A252" s="39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6"/>
      <c r="P252" s="67"/>
    </row>
    <row r="253" spans="1:16" x14ac:dyDescent="0.25">
      <c r="A253" s="34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9"/>
      <c r="P253" s="70"/>
    </row>
    <row r="254" spans="1:16" x14ac:dyDescent="0.25">
      <c r="A254" s="35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2"/>
      <c r="P254" s="73"/>
    </row>
    <row r="255" spans="1:16" ht="15.75" thickBot="1" x14ac:dyDescent="0.3">
      <c r="A255" s="36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5"/>
      <c r="P255" s="76"/>
    </row>
    <row r="256" spans="1:16" x14ac:dyDescent="0.25">
      <c r="A256" s="37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60"/>
      <c r="P256" s="61"/>
    </row>
    <row r="257" spans="1:16" x14ac:dyDescent="0.25">
      <c r="A257" s="38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3"/>
      <c r="P257" s="64"/>
    </row>
    <row r="258" spans="1:16" ht="15.75" thickBot="1" x14ac:dyDescent="0.3">
      <c r="A258" s="39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6"/>
      <c r="P258" s="67"/>
    </row>
    <row r="259" spans="1:16" x14ac:dyDescent="0.25">
      <c r="A259" s="34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9"/>
      <c r="P259" s="70"/>
    </row>
    <row r="260" spans="1:16" x14ac:dyDescent="0.25">
      <c r="A260" s="35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2"/>
      <c r="P260" s="73"/>
    </row>
    <row r="261" spans="1:16" ht="15.75" thickBot="1" x14ac:dyDescent="0.3">
      <c r="A261" s="36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5"/>
      <c r="P261" s="76"/>
    </row>
    <row r="262" spans="1:16" x14ac:dyDescent="0.25">
      <c r="A262" s="37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60"/>
      <c r="P262" s="61"/>
    </row>
    <row r="263" spans="1:16" x14ac:dyDescent="0.25">
      <c r="A263" s="38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3"/>
      <c r="P263" s="64"/>
    </row>
    <row r="264" spans="1:16" ht="15.75" thickBot="1" x14ac:dyDescent="0.3">
      <c r="A264" s="39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6"/>
      <c r="P264" s="67"/>
    </row>
    <row r="265" spans="1:16" x14ac:dyDescent="0.25">
      <c r="A265" s="34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9"/>
      <c r="P265" s="70"/>
    </row>
    <row r="266" spans="1:16" x14ac:dyDescent="0.25">
      <c r="A266" s="35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2"/>
      <c r="P266" s="73"/>
    </row>
    <row r="267" spans="1:16" ht="15.75" thickBot="1" x14ac:dyDescent="0.3">
      <c r="A267" s="36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5"/>
      <c r="P267" s="76"/>
    </row>
    <row r="268" spans="1:16" x14ac:dyDescent="0.25">
      <c r="A268" s="37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60"/>
      <c r="P268" s="61"/>
    </row>
    <row r="269" spans="1:16" x14ac:dyDescent="0.25">
      <c r="A269" s="38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3"/>
      <c r="P269" s="64"/>
    </row>
    <row r="270" spans="1:16" ht="15.75" thickBot="1" x14ac:dyDescent="0.3">
      <c r="A270" s="39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6"/>
      <c r="P270" s="67"/>
    </row>
    <row r="271" spans="1:16" x14ac:dyDescent="0.25">
      <c r="A271" s="34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9"/>
      <c r="P271" s="70"/>
    </row>
    <row r="272" spans="1:16" x14ac:dyDescent="0.25">
      <c r="A272" s="35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2"/>
      <c r="P272" s="73"/>
    </row>
    <row r="273" spans="1:16" ht="15.75" thickBot="1" x14ac:dyDescent="0.3">
      <c r="A273" s="36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5"/>
      <c r="P273" s="76"/>
    </row>
    <row r="274" spans="1:16" x14ac:dyDescent="0.25">
      <c r="A274" s="37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60"/>
      <c r="P274" s="61"/>
    </row>
    <row r="275" spans="1:16" x14ac:dyDescent="0.25">
      <c r="A275" s="38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3"/>
      <c r="P275" s="64"/>
    </row>
    <row r="276" spans="1:16" ht="15.75" thickBot="1" x14ac:dyDescent="0.3">
      <c r="A276" s="39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6"/>
      <c r="P276" s="67"/>
    </row>
    <row r="277" spans="1:16" x14ac:dyDescent="0.25">
      <c r="A277" s="34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9"/>
      <c r="P277" s="70"/>
    </row>
    <row r="278" spans="1:16" x14ac:dyDescent="0.25">
      <c r="A278" s="35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2"/>
      <c r="P278" s="73"/>
    </row>
    <row r="279" spans="1:16" ht="15.75" thickBot="1" x14ac:dyDescent="0.3">
      <c r="A279" s="36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5"/>
      <c r="P279" s="76"/>
    </row>
    <row r="280" spans="1:16" x14ac:dyDescent="0.25">
      <c r="A280" s="37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60"/>
      <c r="P280" s="61"/>
    </row>
    <row r="281" spans="1:16" x14ac:dyDescent="0.25">
      <c r="A281" s="38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3"/>
      <c r="P281" s="64"/>
    </row>
    <row r="282" spans="1:16" ht="15.75" thickBot="1" x14ac:dyDescent="0.3">
      <c r="A282" s="39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6"/>
      <c r="P282" s="67"/>
    </row>
    <row r="283" spans="1:16" x14ac:dyDescent="0.25">
      <c r="A283" s="34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9"/>
      <c r="P283" s="70"/>
    </row>
    <row r="284" spans="1:16" x14ac:dyDescent="0.25">
      <c r="A284" s="35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2"/>
      <c r="P284" s="73"/>
    </row>
    <row r="285" spans="1:16" ht="15.75" thickBot="1" x14ac:dyDescent="0.3">
      <c r="A285" s="36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5"/>
      <c r="P285" s="76"/>
    </row>
    <row r="286" spans="1:16" x14ac:dyDescent="0.25">
      <c r="A286" s="37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60"/>
      <c r="P286" s="61"/>
    </row>
    <row r="287" spans="1:16" x14ac:dyDescent="0.25">
      <c r="A287" s="38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3"/>
      <c r="P287" s="64"/>
    </row>
    <row r="288" spans="1:16" ht="15.75" thickBot="1" x14ac:dyDescent="0.3">
      <c r="A288" s="39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6"/>
      <c r="P288" s="67"/>
    </row>
    <row r="289" spans="1:16" x14ac:dyDescent="0.25">
      <c r="A289" s="34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9"/>
      <c r="P289" s="70"/>
    </row>
    <row r="290" spans="1:16" x14ac:dyDescent="0.25">
      <c r="A290" s="35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2"/>
      <c r="P290" s="73"/>
    </row>
    <row r="291" spans="1:16" ht="15.75" thickBot="1" x14ac:dyDescent="0.3">
      <c r="A291" s="36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5"/>
      <c r="P291" s="76"/>
    </row>
    <row r="292" spans="1:16" x14ac:dyDescent="0.25">
      <c r="A292" s="37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60"/>
      <c r="P292" s="61"/>
    </row>
    <row r="293" spans="1:16" x14ac:dyDescent="0.25">
      <c r="A293" s="38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3"/>
      <c r="P293" s="64"/>
    </row>
    <row r="294" spans="1:16" ht="15.75" thickBot="1" x14ac:dyDescent="0.3">
      <c r="A294" s="39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6"/>
      <c r="P294" s="67"/>
    </row>
    <row r="295" spans="1:16" x14ac:dyDescent="0.25">
      <c r="A295" s="34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9"/>
      <c r="P295" s="70"/>
    </row>
    <row r="296" spans="1:16" x14ac:dyDescent="0.25">
      <c r="A296" s="35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2"/>
      <c r="P296" s="73"/>
    </row>
    <row r="297" spans="1:16" ht="15.75" thickBot="1" x14ac:dyDescent="0.3">
      <c r="A297" s="36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5"/>
      <c r="P297" s="76"/>
    </row>
    <row r="298" spans="1:16" x14ac:dyDescent="0.25">
      <c r="A298" s="37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60"/>
      <c r="P298" s="61"/>
    </row>
    <row r="299" spans="1:16" x14ac:dyDescent="0.25">
      <c r="A299" s="38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3"/>
      <c r="P299" s="64"/>
    </row>
    <row r="300" spans="1:16" ht="15.75" thickBot="1" x14ac:dyDescent="0.3">
      <c r="A300" s="39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6"/>
      <c r="P300" s="67"/>
    </row>
    <row r="301" spans="1:16" x14ac:dyDescent="0.25">
      <c r="A301" s="34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9"/>
      <c r="P301" s="70"/>
    </row>
    <row r="302" spans="1:16" x14ac:dyDescent="0.25">
      <c r="A302" s="35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2"/>
      <c r="P302" s="73"/>
    </row>
    <row r="303" spans="1:16" ht="15.75" thickBot="1" x14ac:dyDescent="0.3">
      <c r="A303" s="36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5"/>
      <c r="P303" s="76"/>
    </row>
    <row r="304" spans="1:16" x14ac:dyDescent="0.25">
      <c r="A304" s="37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60"/>
      <c r="P304" s="61"/>
    </row>
    <row r="305" spans="1:16" x14ac:dyDescent="0.25">
      <c r="A305" s="38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3"/>
      <c r="P305" s="64"/>
    </row>
    <row r="306" spans="1:16" ht="15.75" thickBot="1" x14ac:dyDescent="0.3">
      <c r="A306" s="39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6"/>
      <c r="P306" s="67"/>
    </row>
    <row r="307" spans="1:16" x14ac:dyDescent="0.25">
      <c r="A307" s="34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9"/>
      <c r="P307" s="70"/>
    </row>
    <row r="308" spans="1:16" x14ac:dyDescent="0.25">
      <c r="A308" s="35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2"/>
      <c r="P308" s="73"/>
    </row>
    <row r="309" spans="1:16" ht="15.75" thickBot="1" x14ac:dyDescent="0.3">
      <c r="A309" s="36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5"/>
      <c r="P309" s="76"/>
    </row>
    <row r="310" spans="1:16" x14ac:dyDescent="0.25">
      <c r="A310" s="37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60"/>
      <c r="P310" s="61"/>
    </row>
    <row r="311" spans="1:16" x14ac:dyDescent="0.25">
      <c r="A311" s="38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3"/>
      <c r="P311" s="64"/>
    </row>
    <row r="312" spans="1:16" ht="15.75" thickBot="1" x14ac:dyDescent="0.3">
      <c r="A312" s="39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6"/>
      <c r="P312" s="67"/>
    </row>
    <row r="313" spans="1:16" x14ac:dyDescent="0.25">
      <c r="A313" s="34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9"/>
      <c r="P313" s="70"/>
    </row>
    <row r="314" spans="1:16" x14ac:dyDescent="0.25">
      <c r="A314" s="35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2"/>
      <c r="P314" s="73"/>
    </row>
    <row r="315" spans="1:16" ht="15.75" thickBot="1" x14ac:dyDescent="0.3">
      <c r="A315" s="36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5"/>
      <c r="P315" s="76"/>
    </row>
    <row r="316" spans="1:16" x14ac:dyDescent="0.25">
      <c r="A316" s="37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60"/>
      <c r="P316" s="61"/>
    </row>
    <row r="317" spans="1:16" x14ac:dyDescent="0.25">
      <c r="A317" s="38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3"/>
      <c r="P317" s="64"/>
    </row>
    <row r="318" spans="1:16" ht="15.75" thickBot="1" x14ac:dyDescent="0.3">
      <c r="A318" s="39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6"/>
      <c r="P318" s="67"/>
    </row>
    <row r="319" spans="1:16" x14ac:dyDescent="0.25">
      <c r="A319" s="34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9"/>
      <c r="P319" s="70"/>
    </row>
    <row r="320" spans="1:16" x14ac:dyDescent="0.25">
      <c r="A320" s="35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2"/>
      <c r="P320" s="73"/>
    </row>
    <row r="321" spans="1:16" ht="15.75" thickBot="1" x14ac:dyDescent="0.3">
      <c r="A321" s="36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5"/>
      <c r="P321" s="76"/>
    </row>
    <row r="322" spans="1:16" x14ac:dyDescent="0.25">
      <c r="A322" s="37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60"/>
      <c r="P322" s="61"/>
    </row>
    <row r="323" spans="1:16" x14ac:dyDescent="0.25">
      <c r="A323" s="38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3"/>
      <c r="P323" s="64"/>
    </row>
    <row r="324" spans="1:16" ht="15.75" thickBot="1" x14ac:dyDescent="0.3">
      <c r="A324" s="39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6"/>
      <c r="P324" s="67"/>
    </row>
    <row r="325" spans="1:16" x14ac:dyDescent="0.25">
      <c r="A325" s="34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9"/>
      <c r="P325" s="70"/>
    </row>
    <row r="326" spans="1:16" x14ac:dyDescent="0.25">
      <c r="A326" s="35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2"/>
      <c r="P326" s="73"/>
    </row>
    <row r="327" spans="1:16" ht="15.75" thickBot="1" x14ac:dyDescent="0.3">
      <c r="A327" s="36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5"/>
      <c r="P327" s="76"/>
    </row>
    <row r="328" spans="1:16" x14ac:dyDescent="0.25">
      <c r="A328" s="37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60"/>
      <c r="P328" s="61"/>
    </row>
    <row r="329" spans="1:16" x14ac:dyDescent="0.25">
      <c r="A329" s="38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3"/>
      <c r="P329" s="64"/>
    </row>
    <row r="330" spans="1:16" ht="15.75" thickBot="1" x14ac:dyDescent="0.3">
      <c r="A330" s="39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6"/>
      <c r="P330" s="67"/>
    </row>
    <row r="331" spans="1:16" x14ac:dyDescent="0.25">
      <c r="A331" s="34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9"/>
      <c r="P331" s="70"/>
    </row>
    <row r="332" spans="1:16" x14ac:dyDescent="0.25">
      <c r="A332" s="35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2"/>
      <c r="P332" s="73"/>
    </row>
    <row r="333" spans="1:16" ht="15.75" thickBot="1" x14ac:dyDescent="0.3">
      <c r="A333" s="36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5"/>
      <c r="P333" s="76"/>
    </row>
    <row r="334" spans="1:16" x14ac:dyDescent="0.25">
      <c r="A334" s="37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60"/>
      <c r="P334" s="61"/>
    </row>
    <row r="335" spans="1:16" x14ac:dyDescent="0.25">
      <c r="A335" s="38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3"/>
      <c r="P335" s="64"/>
    </row>
    <row r="336" spans="1:16" ht="15.75" thickBot="1" x14ac:dyDescent="0.3">
      <c r="A336" s="39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6"/>
      <c r="P336" s="67"/>
    </row>
    <row r="337" spans="1:16" x14ac:dyDescent="0.25">
      <c r="A337" s="34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9"/>
      <c r="P337" s="70"/>
    </row>
    <row r="338" spans="1:16" x14ac:dyDescent="0.25">
      <c r="A338" s="35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2"/>
      <c r="P338" s="73"/>
    </row>
    <row r="339" spans="1:16" ht="15.75" thickBot="1" x14ac:dyDescent="0.3">
      <c r="A339" s="36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5"/>
      <c r="P339" s="76"/>
    </row>
    <row r="340" spans="1:16" x14ac:dyDescent="0.25">
      <c r="A340" s="37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60"/>
      <c r="P340" s="61"/>
    </row>
    <row r="341" spans="1:16" x14ac:dyDescent="0.25">
      <c r="A341" s="38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3"/>
      <c r="P341" s="64"/>
    </row>
    <row r="342" spans="1:16" ht="15.75" thickBot="1" x14ac:dyDescent="0.3">
      <c r="A342" s="39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6"/>
      <c r="P342" s="67"/>
    </row>
    <row r="343" spans="1:16" x14ac:dyDescent="0.25">
      <c r="A343" s="34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9"/>
      <c r="P343" s="70"/>
    </row>
    <row r="344" spans="1:16" x14ac:dyDescent="0.25">
      <c r="A344" s="35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2"/>
      <c r="P344" s="73"/>
    </row>
    <row r="345" spans="1:16" ht="15.75" thickBot="1" x14ac:dyDescent="0.3">
      <c r="A345" s="36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5"/>
      <c r="P345" s="76"/>
    </row>
    <row r="346" spans="1:16" x14ac:dyDescent="0.25">
      <c r="A346" s="37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60"/>
      <c r="P346" s="61"/>
    </row>
    <row r="347" spans="1:16" x14ac:dyDescent="0.25">
      <c r="A347" s="38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3"/>
      <c r="P347" s="64"/>
    </row>
    <row r="348" spans="1:16" ht="15.75" thickBot="1" x14ac:dyDescent="0.3">
      <c r="A348" s="39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6"/>
      <c r="P348" s="67"/>
    </row>
    <row r="349" spans="1:16" x14ac:dyDescent="0.25">
      <c r="A349" s="34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9"/>
      <c r="P349" s="70"/>
    </row>
    <row r="350" spans="1:16" x14ac:dyDescent="0.25">
      <c r="A350" s="35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2"/>
      <c r="P350" s="73"/>
    </row>
    <row r="351" spans="1:16" ht="15.75" thickBot="1" x14ac:dyDescent="0.3">
      <c r="A351" s="36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5"/>
      <c r="P351" s="76"/>
    </row>
    <row r="352" spans="1:16" x14ac:dyDescent="0.25">
      <c r="A352" s="37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60"/>
      <c r="P352" s="61"/>
    </row>
    <row r="353" spans="1:16" x14ac:dyDescent="0.25">
      <c r="A353" s="38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3"/>
      <c r="P353" s="64"/>
    </row>
    <row r="354" spans="1:16" ht="15.75" thickBot="1" x14ac:dyDescent="0.3">
      <c r="A354" s="39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6"/>
      <c r="P354" s="67"/>
    </row>
    <row r="355" spans="1:16" x14ac:dyDescent="0.25">
      <c r="A355" s="34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9"/>
      <c r="P355" s="70"/>
    </row>
    <row r="356" spans="1:16" x14ac:dyDescent="0.25">
      <c r="A356" s="35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2"/>
      <c r="P356" s="73"/>
    </row>
    <row r="357" spans="1:16" ht="15.75" thickBot="1" x14ac:dyDescent="0.3">
      <c r="A357" s="36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5"/>
      <c r="P357" s="76"/>
    </row>
    <row r="358" spans="1:16" x14ac:dyDescent="0.25">
      <c r="A358" s="37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60"/>
      <c r="P358" s="61"/>
    </row>
    <row r="359" spans="1:16" x14ac:dyDescent="0.25">
      <c r="A359" s="38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3"/>
      <c r="P359" s="64"/>
    </row>
    <row r="360" spans="1:16" ht="15.75" thickBot="1" x14ac:dyDescent="0.3">
      <c r="A360" s="39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6"/>
      <c r="P360" s="67"/>
    </row>
    <row r="361" spans="1:16" x14ac:dyDescent="0.25">
      <c r="A361" s="34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9"/>
      <c r="P361" s="70"/>
    </row>
    <row r="362" spans="1:16" x14ac:dyDescent="0.25">
      <c r="A362" s="35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2"/>
      <c r="P362" s="73"/>
    </row>
    <row r="363" spans="1:16" ht="15.75" thickBot="1" x14ac:dyDescent="0.3">
      <c r="A363" s="36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5"/>
      <c r="P363" s="76"/>
    </row>
    <row r="364" spans="1:16" x14ac:dyDescent="0.25">
      <c r="A364" s="37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60"/>
      <c r="P364" s="61"/>
    </row>
    <row r="365" spans="1:16" x14ac:dyDescent="0.25">
      <c r="A365" s="38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3"/>
      <c r="P365" s="64"/>
    </row>
    <row r="366" spans="1:16" ht="15.75" thickBot="1" x14ac:dyDescent="0.3">
      <c r="A366" s="39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6"/>
      <c r="P366" s="67"/>
    </row>
    <row r="367" spans="1:16" x14ac:dyDescent="0.25">
      <c r="A367" s="34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9"/>
      <c r="P367" s="70"/>
    </row>
    <row r="368" spans="1:16" x14ac:dyDescent="0.25">
      <c r="A368" s="35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2"/>
      <c r="P368" s="73"/>
    </row>
    <row r="369" spans="1:16" ht="15.75" thickBot="1" x14ac:dyDescent="0.3">
      <c r="A369" s="36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5"/>
      <c r="P369" s="76"/>
    </row>
    <row r="370" spans="1:16" x14ac:dyDescent="0.25">
      <c r="A370" s="37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60"/>
      <c r="P370" s="61"/>
    </row>
    <row r="371" spans="1:16" x14ac:dyDescent="0.25">
      <c r="A371" s="38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3"/>
      <c r="P371" s="64"/>
    </row>
    <row r="372" spans="1:16" ht="15.75" thickBot="1" x14ac:dyDescent="0.3">
      <c r="A372" s="39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6"/>
      <c r="P372" s="67"/>
    </row>
    <row r="373" spans="1:16" x14ac:dyDescent="0.25">
      <c r="A373" s="34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9"/>
      <c r="P373" s="70"/>
    </row>
    <row r="374" spans="1:16" x14ac:dyDescent="0.25">
      <c r="A374" s="35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2"/>
      <c r="P374" s="73"/>
    </row>
    <row r="375" spans="1:16" ht="15.75" thickBot="1" x14ac:dyDescent="0.3">
      <c r="A375" s="36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5"/>
      <c r="P375" s="76"/>
    </row>
    <row r="376" spans="1:16" x14ac:dyDescent="0.25">
      <c r="A376" s="37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60"/>
      <c r="P376" s="61"/>
    </row>
    <row r="377" spans="1:16" x14ac:dyDescent="0.25">
      <c r="A377" s="38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3"/>
      <c r="P377" s="64"/>
    </row>
    <row r="378" spans="1:16" ht="15.75" thickBot="1" x14ac:dyDescent="0.3">
      <c r="A378" s="39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6"/>
      <c r="P378" s="67"/>
    </row>
    <row r="379" spans="1:16" x14ac:dyDescent="0.25">
      <c r="A379" s="34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9"/>
      <c r="P379" s="70"/>
    </row>
    <row r="380" spans="1:16" x14ac:dyDescent="0.25">
      <c r="A380" s="35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2"/>
      <c r="P380" s="73"/>
    </row>
    <row r="381" spans="1:16" ht="15.75" thickBot="1" x14ac:dyDescent="0.3">
      <c r="A381" s="36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5"/>
      <c r="P381" s="76"/>
    </row>
    <row r="382" spans="1:16" x14ac:dyDescent="0.25">
      <c r="A382" s="37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60"/>
      <c r="P382" s="61"/>
    </row>
    <row r="383" spans="1:16" x14ac:dyDescent="0.25">
      <c r="A383" s="38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3"/>
      <c r="P383" s="64"/>
    </row>
    <row r="384" spans="1:16" ht="15.75" thickBot="1" x14ac:dyDescent="0.3">
      <c r="A384" s="39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6"/>
      <c r="P384" s="67"/>
    </row>
    <row r="385" spans="1:16" x14ac:dyDescent="0.25">
      <c r="A385" s="34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9"/>
      <c r="P385" s="70"/>
    </row>
    <row r="386" spans="1:16" x14ac:dyDescent="0.25">
      <c r="A386" s="35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2"/>
      <c r="P386" s="73"/>
    </row>
    <row r="387" spans="1:16" ht="15.75" thickBot="1" x14ac:dyDescent="0.3">
      <c r="A387" s="36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5"/>
      <c r="P387" s="76"/>
    </row>
    <row r="388" spans="1:16" x14ac:dyDescent="0.25">
      <c r="A388" s="37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60"/>
      <c r="P388" s="61"/>
    </row>
    <row r="389" spans="1:16" x14ac:dyDescent="0.25">
      <c r="A389" s="38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3"/>
      <c r="P389" s="64"/>
    </row>
    <row r="390" spans="1:16" ht="15.75" thickBot="1" x14ac:dyDescent="0.3">
      <c r="A390" s="39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6"/>
      <c r="P390" s="67"/>
    </row>
    <row r="391" spans="1:16" x14ac:dyDescent="0.25">
      <c r="A391" s="34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9"/>
      <c r="P391" s="70"/>
    </row>
    <row r="392" spans="1:16" x14ac:dyDescent="0.25">
      <c r="A392" s="35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2"/>
      <c r="P392" s="73"/>
    </row>
    <row r="393" spans="1:16" ht="15.75" thickBot="1" x14ac:dyDescent="0.3">
      <c r="A393" s="36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5"/>
      <c r="P393" s="76"/>
    </row>
    <row r="394" spans="1:16" x14ac:dyDescent="0.25">
      <c r="A394" s="37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60"/>
      <c r="P394" s="61"/>
    </row>
    <row r="395" spans="1:16" x14ac:dyDescent="0.25">
      <c r="A395" s="38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3"/>
      <c r="P395" s="64"/>
    </row>
    <row r="396" spans="1:16" ht="15.75" thickBot="1" x14ac:dyDescent="0.3">
      <c r="A396" s="39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6"/>
      <c r="P396" s="67"/>
    </row>
    <row r="397" spans="1:16" x14ac:dyDescent="0.25">
      <c r="A397" s="34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9"/>
      <c r="P397" s="70"/>
    </row>
    <row r="398" spans="1:16" x14ac:dyDescent="0.25">
      <c r="A398" s="35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2"/>
      <c r="P398" s="73"/>
    </row>
    <row r="399" spans="1:16" ht="15.75" thickBot="1" x14ac:dyDescent="0.3">
      <c r="A399" s="36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5"/>
      <c r="P399" s="76"/>
    </row>
    <row r="400" spans="1:16" x14ac:dyDescent="0.25">
      <c r="A400" s="37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60"/>
      <c r="P400" s="61"/>
    </row>
    <row r="401" spans="1:16" x14ac:dyDescent="0.25">
      <c r="A401" s="38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3"/>
      <c r="P401" s="64"/>
    </row>
    <row r="402" spans="1:16" ht="15.75" thickBot="1" x14ac:dyDescent="0.3">
      <c r="A402" s="39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6"/>
      <c r="P402" s="67"/>
    </row>
    <row r="403" spans="1:16" x14ac:dyDescent="0.25">
      <c r="A403" s="34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9"/>
      <c r="P403" s="70"/>
    </row>
    <row r="404" spans="1:16" x14ac:dyDescent="0.25">
      <c r="A404" s="35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2"/>
      <c r="P404" s="73"/>
    </row>
    <row r="405" spans="1:16" ht="15.75" thickBot="1" x14ac:dyDescent="0.3">
      <c r="A405" s="36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5"/>
      <c r="P405" s="76"/>
    </row>
    <row r="406" spans="1:16" x14ac:dyDescent="0.25">
      <c r="A406" s="37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60"/>
      <c r="P406" s="61"/>
    </row>
    <row r="407" spans="1:16" x14ac:dyDescent="0.25">
      <c r="A407" s="38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3"/>
      <c r="P407" s="64"/>
    </row>
    <row r="408" spans="1:16" ht="15.75" thickBot="1" x14ac:dyDescent="0.3">
      <c r="A408" s="39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6"/>
      <c r="P408" s="67"/>
    </row>
    <row r="409" spans="1:16" x14ac:dyDescent="0.25">
      <c r="A409" s="34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9"/>
      <c r="P409" s="70"/>
    </row>
    <row r="410" spans="1:16" x14ac:dyDescent="0.25">
      <c r="A410" s="35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2"/>
      <c r="P410" s="73"/>
    </row>
    <row r="411" spans="1:16" ht="15.75" thickBot="1" x14ac:dyDescent="0.3">
      <c r="A411" s="36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5"/>
      <c r="P411" s="76"/>
    </row>
    <row r="412" spans="1:16" x14ac:dyDescent="0.25">
      <c r="A412" s="37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60"/>
      <c r="P412" s="61"/>
    </row>
    <row r="413" spans="1:16" x14ac:dyDescent="0.25">
      <c r="A413" s="38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3"/>
      <c r="P413" s="64"/>
    </row>
    <row r="414" spans="1:16" ht="15.75" thickBot="1" x14ac:dyDescent="0.3">
      <c r="A414" s="39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6"/>
      <c r="P414" s="67"/>
    </row>
    <row r="415" spans="1:16" x14ac:dyDescent="0.25">
      <c r="A415" s="34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9"/>
      <c r="P415" s="70"/>
    </row>
    <row r="416" spans="1:16" x14ac:dyDescent="0.25">
      <c r="A416" s="35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2"/>
      <c r="P416" s="73"/>
    </row>
    <row r="417" spans="1:16" ht="15.75" thickBot="1" x14ac:dyDescent="0.3">
      <c r="A417" s="36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5"/>
      <c r="P417" s="76"/>
    </row>
    <row r="418" spans="1:16" x14ac:dyDescent="0.25">
      <c r="A418" s="37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60"/>
      <c r="P418" s="61"/>
    </row>
    <row r="419" spans="1:16" x14ac:dyDescent="0.25">
      <c r="A419" s="38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3"/>
      <c r="P419" s="64"/>
    </row>
    <row r="420" spans="1:16" ht="15.75" thickBot="1" x14ac:dyDescent="0.3">
      <c r="A420" s="39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6"/>
      <c r="P420" s="67"/>
    </row>
    <row r="421" spans="1:16" x14ac:dyDescent="0.25">
      <c r="A421" s="21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9"/>
      <c r="P421" s="70"/>
    </row>
  </sheetData>
  <mergeCells count="155">
    <mergeCell ref="A19:A21"/>
    <mergeCell ref="A22:A24"/>
    <mergeCell ref="A25:A27"/>
    <mergeCell ref="A28:A30"/>
    <mergeCell ref="A31:A33"/>
    <mergeCell ref="A34:A36"/>
    <mergeCell ref="O2:O3"/>
    <mergeCell ref="A4:A6"/>
    <mergeCell ref="A7:A9"/>
    <mergeCell ref="A10:A12"/>
    <mergeCell ref="A13:A15"/>
    <mergeCell ref="A16:A18"/>
    <mergeCell ref="I2:I3"/>
    <mergeCell ref="J2:J3"/>
    <mergeCell ref="K2:K3"/>
    <mergeCell ref="L2:L3"/>
    <mergeCell ref="M2:M3"/>
    <mergeCell ref="N2:N3"/>
    <mergeCell ref="A2:A3"/>
    <mergeCell ref="B2:B3"/>
    <mergeCell ref="C2:C3"/>
    <mergeCell ref="D2:D3"/>
    <mergeCell ref="E2:E3"/>
    <mergeCell ref="F2:F3"/>
    <mergeCell ref="A55:A57"/>
    <mergeCell ref="A58:A60"/>
    <mergeCell ref="A61:A63"/>
    <mergeCell ref="A64:A66"/>
    <mergeCell ref="A67:A69"/>
    <mergeCell ref="A70:A72"/>
    <mergeCell ref="A37:A39"/>
    <mergeCell ref="A40:A42"/>
    <mergeCell ref="A43:A45"/>
    <mergeCell ref="A46:A48"/>
    <mergeCell ref="A49:A51"/>
    <mergeCell ref="A52:A54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127:A129"/>
    <mergeCell ref="A130:A132"/>
    <mergeCell ref="A133:A135"/>
    <mergeCell ref="A136:A138"/>
    <mergeCell ref="A139:A141"/>
    <mergeCell ref="A142:A144"/>
    <mergeCell ref="A109:A111"/>
    <mergeCell ref="A112:A114"/>
    <mergeCell ref="A115:A117"/>
    <mergeCell ref="A118:A120"/>
    <mergeCell ref="A121:A123"/>
    <mergeCell ref="A124:A126"/>
    <mergeCell ref="A163:A165"/>
    <mergeCell ref="A166:A168"/>
    <mergeCell ref="A169:A171"/>
    <mergeCell ref="A172:A174"/>
    <mergeCell ref="A175:A177"/>
    <mergeCell ref="A178:A180"/>
    <mergeCell ref="A145:A147"/>
    <mergeCell ref="A148:A150"/>
    <mergeCell ref="A151:A153"/>
    <mergeCell ref="A154:A156"/>
    <mergeCell ref="A157:A159"/>
    <mergeCell ref="A160:A162"/>
    <mergeCell ref="A199:A201"/>
    <mergeCell ref="A202:A204"/>
    <mergeCell ref="A205:A207"/>
    <mergeCell ref="A208:A210"/>
    <mergeCell ref="A211:A213"/>
    <mergeCell ref="A214:A216"/>
    <mergeCell ref="A181:A183"/>
    <mergeCell ref="A184:A186"/>
    <mergeCell ref="A187:A189"/>
    <mergeCell ref="A190:A192"/>
    <mergeCell ref="A193:A195"/>
    <mergeCell ref="A196:A198"/>
    <mergeCell ref="A235:A237"/>
    <mergeCell ref="A238:A240"/>
    <mergeCell ref="A241:A243"/>
    <mergeCell ref="A244:A246"/>
    <mergeCell ref="A247:A249"/>
    <mergeCell ref="A250:A252"/>
    <mergeCell ref="A217:A219"/>
    <mergeCell ref="A220:A222"/>
    <mergeCell ref="A223:A225"/>
    <mergeCell ref="A226:A228"/>
    <mergeCell ref="A229:A231"/>
    <mergeCell ref="A232:A234"/>
    <mergeCell ref="A271:A273"/>
    <mergeCell ref="A274:A276"/>
    <mergeCell ref="A277:A279"/>
    <mergeCell ref="A280:A282"/>
    <mergeCell ref="A283:A285"/>
    <mergeCell ref="A286:A288"/>
    <mergeCell ref="A253:A255"/>
    <mergeCell ref="A256:A258"/>
    <mergeCell ref="A259:A261"/>
    <mergeCell ref="A262:A264"/>
    <mergeCell ref="A265:A267"/>
    <mergeCell ref="A268:A270"/>
    <mergeCell ref="A307:A309"/>
    <mergeCell ref="A310:A312"/>
    <mergeCell ref="A313:A315"/>
    <mergeCell ref="A316:A318"/>
    <mergeCell ref="A319:A321"/>
    <mergeCell ref="A322:A324"/>
    <mergeCell ref="A289:A291"/>
    <mergeCell ref="A292:A294"/>
    <mergeCell ref="A295:A297"/>
    <mergeCell ref="A298:A300"/>
    <mergeCell ref="A301:A303"/>
    <mergeCell ref="A304:A306"/>
    <mergeCell ref="A346:A348"/>
    <mergeCell ref="A349:A351"/>
    <mergeCell ref="A352:A354"/>
    <mergeCell ref="A355:A357"/>
    <mergeCell ref="A358:A360"/>
    <mergeCell ref="A325:A327"/>
    <mergeCell ref="A328:A330"/>
    <mergeCell ref="A331:A333"/>
    <mergeCell ref="A334:A336"/>
    <mergeCell ref="A337:A339"/>
    <mergeCell ref="A340:A342"/>
    <mergeCell ref="A415:A417"/>
    <mergeCell ref="A418:A420"/>
    <mergeCell ref="P2:P3"/>
    <mergeCell ref="G2:G3"/>
    <mergeCell ref="H2:H3"/>
    <mergeCell ref="A397:A399"/>
    <mergeCell ref="A400:A402"/>
    <mergeCell ref="A403:A405"/>
    <mergeCell ref="A406:A408"/>
    <mergeCell ref="A409:A411"/>
    <mergeCell ref="A412:A414"/>
    <mergeCell ref="A379:A381"/>
    <mergeCell ref="A382:A384"/>
    <mergeCell ref="A385:A387"/>
    <mergeCell ref="A388:A390"/>
    <mergeCell ref="A391:A393"/>
    <mergeCell ref="A394:A396"/>
    <mergeCell ref="A361:A363"/>
    <mergeCell ref="A364:A366"/>
    <mergeCell ref="A367:A369"/>
    <mergeCell ref="A370:A372"/>
    <mergeCell ref="A373:A375"/>
    <mergeCell ref="A376:A378"/>
    <mergeCell ref="A343:A34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0"/>
  <sheetViews>
    <sheetView tabSelected="1" topLeftCell="O1" workbookViewId="0">
      <selection activeCell="Z25" sqref="Z25"/>
    </sheetView>
  </sheetViews>
  <sheetFormatPr baseColWidth="10" defaultRowHeight="15" x14ac:dyDescent="0.25"/>
  <cols>
    <col min="1" max="1" width="15.7109375" bestFit="1" customWidth="1"/>
    <col min="2" max="2" width="16.28515625" bestFit="1" customWidth="1"/>
    <col min="3" max="3" width="15.85546875" customWidth="1"/>
    <col min="4" max="4" width="22.42578125" bestFit="1" customWidth="1"/>
    <col min="5" max="5" width="22" customWidth="1"/>
    <col min="6" max="11" width="12.5703125" bestFit="1" customWidth="1"/>
    <col min="12" max="12" width="16.140625" bestFit="1" customWidth="1"/>
    <col min="13" max="13" width="15.7109375" customWidth="1"/>
    <col min="14" max="14" width="17.140625" bestFit="1" customWidth="1"/>
    <col min="15" max="15" width="16.7109375" customWidth="1"/>
    <col min="16" max="16" width="16.140625" bestFit="1" customWidth="1"/>
    <col min="17" max="17" width="15.7109375" customWidth="1"/>
    <col min="18" max="18" width="17.140625" bestFit="1" customWidth="1"/>
    <col min="19" max="19" width="16.7109375" customWidth="1"/>
    <col min="20" max="20" width="17.42578125" bestFit="1" customWidth="1"/>
    <col min="21" max="21" width="17" customWidth="1"/>
    <col min="22" max="22" width="18" bestFit="1" customWidth="1"/>
    <col min="23" max="23" width="17.5703125" customWidth="1"/>
    <col min="24" max="24" width="12.140625" customWidth="1"/>
    <col min="25" max="25" width="12" customWidth="1"/>
    <col min="26" max="26" width="16.140625" bestFit="1" customWidth="1"/>
    <col min="27" max="27" width="15.7109375" customWidth="1"/>
    <col min="28" max="28" width="16.85546875" bestFit="1" customWidth="1"/>
    <col min="29" max="29" width="16.7109375" bestFit="1" customWidth="1"/>
  </cols>
  <sheetData>
    <row r="1" spans="1:31" ht="15.75" thickBot="1" x14ac:dyDescent="0.3">
      <c r="A1" s="9" t="s">
        <v>66</v>
      </c>
      <c r="B1" s="3" t="s">
        <v>23</v>
      </c>
      <c r="C1" s="8"/>
      <c r="D1" s="9"/>
      <c r="E1" s="9"/>
      <c r="F1" s="9"/>
      <c r="G1" s="9"/>
      <c r="H1" s="9"/>
      <c r="I1" s="9"/>
      <c r="J1" s="9"/>
      <c r="K1" s="9"/>
      <c r="L1" s="3" t="s">
        <v>25</v>
      </c>
      <c r="M1" s="8"/>
      <c r="N1" s="9"/>
      <c r="O1" s="9"/>
      <c r="P1" s="9"/>
      <c r="Q1" s="8"/>
      <c r="R1" s="9"/>
      <c r="S1" s="9"/>
      <c r="T1" s="3" t="s">
        <v>28</v>
      </c>
      <c r="U1" s="8"/>
      <c r="V1" s="7"/>
      <c r="W1" s="7"/>
      <c r="X1" s="7"/>
      <c r="Y1" s="7"/>
      <c r="Z1" s="7"/>
      <c r="AA1" s="7"/>
      <c r="AB1" s="7"/>
      <c r="AC1" s="10"/>
    </row>
    <row r="2" spans="1:31" ht="9" customHeight="1" x14ac:dyDescent="0.25">
      <c r="A2" s="52" t="s">
        <v>22</v>
      </c>
      <c r="B2" s="46" t="s">
        <v>62</v>
      </c>
      <c r="C2" s="47"/>
      <c r="D2" s="46" t="s">
        <v>63</v>
      </c>
      <c r="E2" s="47"/>
      <c r="F2" s="46" t="s">
        <v>24</v>
      </c>
      <c r="G2" s="47"/>
      <c r="H2" s="46" t="s">
        <v>64</v>
      </c>
      <c r="I2" s="47"/>
      <c r="J2" s="46" t="s">
        <v>65</v>
      </c>
      <c r="K2" s="47"/>
      <c r="L2" s="46" t="s">
        <v>26</v>
      </c>
      <c r="M2" s="47"/>
      <c r="N2" s="46" t="s">
        <v>27</v>
      </c>
      <c r="O2" s="47"/>
      <c r="P2" s="46" t="s">
        <v>83</v>
      </c>
      <c r="Q2" s="47"/>
      <c r="R2" s="46" t="s">
        <v>84</v>
      </c>
      <c r="S2" s="47"/>
      <c r="T2" s="46" t="s">
        <v>29</v>
      </c>
      <c r="U2" s="47"/>
      <c r="V2" s="46" t="s">
        <v>30</v>
      </c>
      <c r="W2" s="47"/>
      <c r="X2" s="46" t="s">
        <v>31</v>
      </c>
      <c r="Y2" s="47"/>
      <c r="Z2" s="46" t="s">
        <v>32</v>
      </c>
      <c r="AA2" s="47"/>
      <c r="AB2" s="46" t="s">
        <v>33</v>
      </c>
      <c r="AC2" s="47"/>
      <c r="AD2" s="46" t="s">
        <v>88</v>
      </c>
      <c r="AE2" s="47"/>
    </row>
    <row r="3" spans="1:31" x14ac:dyDescent="0.25">
      <c r="A3" s="53"/>
      <c r="B3" s="48"/>
      <c r="C3" s="49"/>
      <c r="D3" s="48"/>
      <c r="E3" s="49"/>
      <c r="F3" s="48"/>
      <c r="G3" s="49"/>
      <c r="H3" s="48"/>
      <c r="I3" s="49"/>
      <c r="J3" s="48"/>
      <c r="K3" s="49"/>
      <c r="L3" s="48"/>
      <c r="M3" s="49"/>
      <c r="N3" s="48"/>
      <c r="O3" s="49"/>
      <c r="P3" s="48"/>
      <c r="Q3" s="49"/>
      <c r="R3" s="48"/>
      <c r="S3" s="49"/>
      <c r="T3" s="48"/>
      <c r="U3" s="49"/>
      <c r="V3" s="48"/>
      <c r="W3" s="49"/>
      <c r="X3" s="48"/>
      <c r="Y3" s="49"/>
      <c r="Z3" s="48"/>
      <c r="AA3" s="49"/>
      <c r="AB3" s="48"/>
      <c r="AC3" s="49"/>
      <c r="AD3" s="48"/>
      <c r="AE3" s="49"/>
    </row>
    <row r="4" spans="1:31" x14ac:dyDescent="0.25">
      <c r="A4" s="53"/>
      <c r="B4" s="50" t="s">
        <v>55</v>
      </c>
      <c r="C4" s="51"/>
      <c r="D4" s="50" t="s">
        <v>55</v>
      </c>
      <c r="E4" s="51"/>
      <c r="F4" s="50"/>
      <c r="G4" s="51"/>
      <c r="H4" s="50" t="s">
        <v>56</v>
      </c>
      <c r="I4" s="51"/>
      <c r="J4" s="50" t="s">
        <v>56</v>
      </c>
      <c r="K4" s="51"/>
      <c r="L4" s="50" t="s">
        <v>56</v>
      </c>
      <c r="M4" s="51"/>
      <c r="N4" s="50" t="s">
        <v>56</v>
      </c>
      <c r="O4" s="51"/>
      <c r="P4" s="50" t="s">
        <v>56</v>
      </c>
      <c r="Q4" s="51"/>
      <c r="R4" s="50" t="s">
        <v>56</v>
      </c>
      <c r="S4" s="51"/>
      <c r="T4" s="50" t="s">
        <v>57</v>
      </c>
      <c r="U4" s="51"/>
      <c r="V4" s="50" t="s">
        <v>58</v>
      </c>
      <c r="W4" s="51"/>
      <c r="X4" s="50" t="s">
        <v>59</v>
      </c>
      <c r="Y4" s="51"/>
      <c r="Z4" s="50" t="s">
        <v>57</v>
      </c>
      <c r="AA4" s="51"/>
      <c r="AB4" s="50" t="s">
        <v>58</v>
      </c>
      <c r="AC4" s="51"/>
      <c r="AD4" s="50" t="s">
        <v>59</v>
      </c>
      <c r="AE4" s="51"/>
    </row>
    <row r="5" spans="1:31" ht="18.75" customHeight="1" thickBot="1" x14ac:dyDescent="0.3">
      <c r="A5" s="54"/>
      <c r="B5" s="4" t="s">
        <v>60</v>
      </c>
      <c r="C5" s="4" t="s">
        <v>61</v>
      </c>
      <c r="D5" s="4" t="s">
        <v>60</v>
      </c>
      <c r="E5" s="4" t="s">
        <v>61</v>
      </c>
      <c r="F5" s="4" t="s">
        <v>60</v>
      </c>
      <c r="G5" s="4" t="s">
        <v>61</v>
      </c>
      <c r="H5" s="4" t="s">
        <v>60</v>
      </c>
      <c r="I5" s="4" t="s">
        <v>61</v>
      </c>
      <c r="J5" s="4" t="s">
        <v>60</v>
      </c>
      <c r="K5" s="4" t="s">
        <v>61</v>
      </c>
      <c r="L5" s="4" t="s">
        <v>60</v>
      </c>
      <c r="M5" s="4" t="s">
        <v>61</v>
      </c>
      <c r="N5" s="4" t="s">
        <v>60</v>
      </c>
      <c r="O5" s="4" t="s">
        <v>61</v>
      </c>
      <c r="P5" s="4" t="s">
        <v>60</v>
      </c>
      <c r="Q5" s="4" t="s">
        <v>61</v>
      </c>
      <c r="R5" s="4" t="s">
        <v>60</v>
      </c>
      <c r="S5" s="4" t="s">
        <v>61</v>
      </c>
      <c r="T5" s="4" t="s">
        <v>60</v>
      </c>
      <c r="U5" s="4" t="s">
        <v>61</v>
      </c>
      <c r="V5" s="4" t="s">
        <v>60</v>
      </c>
      <c r="W5" s="4" t="s">
        <v>61</v>
      </c>
      <c r="X5" s="4" t="s">
        <v>60</v>
      </c>
      <c r="Y5" s="4" t="s">
        <v>61</v>
      </c>
      <c r="Z5" s="4" t="s">
        <v>60</v>
      </c>
      <c r="AA5" s="4" t="s">
        <v>61</v>
      </c>
      <c r="AB5" s="4" t="s">
        <v>60</v>
      </c>
      <c r="AC5" s="4" t="s">
        <v>61</v>
      </c>
      <c r="AD5" s="4" t="s">
        <v>60</v>
      </c>
      <c r="AE5" s="4" t="s">
        <v>61</v>
      </c>
    </row>
    <row r="6" spans="1:31" ht="23.1" customHeight="1" thickBot="1" x14ac:dyDescent="0.3">
      <c r="A6" s="22" t="s">
        <v>0</v>
      </c>
      <c r="B6" s="80">
        <f>AVERAGE('pH 4 Einzelmessungen '!B4:B6)</f>
        <v>162.23333333333335</v>
      </c>
      <c r="C6" s="80">
        <f>_xlfn.STDEV.S('pH 4 Einzelmessungen '!B4:B6)</f>
        <v>1.2423096769056099</v>
      </c>
      <c r="D6" s="80">
        <f>AVERAGE('pH 4 Einzelmessungen '!C4:C6)</f>
        <v>37.1</v>
      </c>
      <c r="E6" s="80">
        <f>_xlfn.STDEV.S('pH 4 Einzelmessungen '!C4:C6)</f>
        <v>1.2529964086141667</v>
      </c>
      <c r="F6" s="79">
        <f>AVERAGE('pH 4 Einzelmessungen '!D4:D6)</f>
        <v>1.3519444444444444</v>
      </c>
      <c r="G6" s="79">
        <f>_xlfn.STDEV.S('pH 4 Einzelmessungen '!D4:D6)</f>
        <v>1.0352580640880137E-2</v>
      </c>
      <c r="H6" s="82">
        <f>AVERAGE('pH 4 Einzelmessungen '!E4:E6)</f>
        <v>437.55343348222874</v>
      </c>
      <c r="I6" s="79">
        <f>_xlfn.STDEV.S('pH 4 Einzelmessungen '!E4:E6)</f>
        <v>11.949770116457248</v>
      </c>
      <c r="J6" s="82">
        <f>AVERAGE('pH 4 Einzelmessungen '!F4:F6)</f>
        <v>0.22865824637072538</v>
      </c>
      <c r="K6" s="79">
        <f>_xlfn.STDEV.S('pH 4 Einzelmessungen '!F4:F6)</f>
        <v>6.3020042140579189E-3</v>
      </c>
      <c r="L6" s="86">
        <f>AVERAGE('pH 4 Einzelmessungen '!G4:G6)</f>
        <v>83.953752948679337</v>
      </c>
      <c r="M6" s="80">
        <f>_xlfn.STDEV.S('pH 4 Einzelmessungen '!G4:G6)</f>
        <v>0.23646179224016584</v>
      </c>
      <c r="N6" s="86">
        <f>AVERAGE('pH 4 Einzelmessungen '!H4:H6)</f>
        <v>80.602407468020928</v>
      </c>
      <c r="O6" s="80">
        <f>_xlfn.STDEV.S('pH 4 Einzelmessungen '!H4:H6)</f>
        <v>0.33247462095814484</v>
      </c>
      <c r="P6" s="86">
        <f>AVERAGE('pH 4 Einzelmessungen '!I4:I6)</f>
        <v>38.361583205768447</v>
      </c>
      <c r="Q6" s="80">
        <f>_xlfn.STDEV.S('pH 4 Einzelmessungen '!I4:I6)</f>
        <v>0.97331472329787139</v>
      </c>
      <c r="R6" s="86">
        <f>AVERAGE('pH 4 Einzelmessungen '!J4:J6)</f>
        <v>26.846019504880932</v>
      </c>
      <c r="S6" s="80">
        <f>_xlfn.STDEV.S('pH 4 Einzelmessungen '!J4:J6)</f>
        <v>1.0618397840689309</v>
      </c>
      <c r="T6" s="80">
        <f>AVERAGE('pH 4 Einzelmessungen '!K4:K6)</f>
        <v>66.509666666666675</v>
      </c>
      <c r="U6" s="80">
        <f>_xlfn.STDEV.S('pH 4 Einzelmessungen '!K4:K6)</f>
        <v>5.4161420156171456</v>
      </c>
      <c r="V6" s="87">
        <f>AVERAGE('pH 4 Einzelmessungen '!L4:L6)</f>
        <v>15104.666666666666</v>
      </c>
      <c r="W6" s="87">
        <f>_xlfn.STDEV.S('pH 4 Einzelmessungen '!L4:L6)</f>
        <v>1279.2264589717231</v>
      </c>
      <c r="X6" s="80">
        <f>AVERAGE('pH 4 Einzelmessungen '!M4:M6)</f>
        <v>516.64499999999998</v>
      </c>
      <c r="Y6" s="80">
        <f>_xlfn.STDEV.S('pH 4 Einzelmessungen '!M4:M6)</f>
        <v>437.52232085917626</v>
      </c>
      <c r="Z6" s="80">
        <f>AVERAGE('pH 4 Einzelmessungen '!N4:N6)</f>
        <v>30.004333333333335</v>
      </c>
      <c r="AA6" s="80">
        <f>_xlfn.STDEV.S('pH 4 Einzelmessungen '!N4:N6)</f>
        <v>8.1886986349073485</v>
      </c>
      <c r="AB6" s="87">
        <f>AVERAGE('pH 4 Einzelmessungen '!O4:O6)</f>
        <v>35310.333333333336</v>
      </c>
      <c r="AC6" s="87">
        <f>_xlfn.STDEV.S('pH 4 Einzelmessungen '!O4:O6)</f>
        <v>10956.818166481236</v>
      </c>
      <c r="AD6" s="79">
        <f xml:space="preserve"> AVERAGE('pH 4 Einzelmessungen '!P4:P6)</f>
        <v>25.400000000000002</v>
      </c>
      <c r="AE6" s="79">
        <f>_xlfn.STDEV.S('pH 4 Einzelmessungen '!P4:P6)</f>
        <v>0.43312815655415532</v>
      </c>
    </row>
    <row r="7" spans="1:31" ht="23.1" customHeight="1" thickBot="1" x14ac:dyDescent="0.3">
      <c r="A7" s="25" t="s">
        <v>1</v>
      </c>
      <c r="B7" s="26" t="e">
        <f>AVERAGE('pH 4 Einzelmessungen '!B7:B9)</f>
        <v>#DIV/0!</v>
      </c>
      <c r="C7" s="26" t="e">
        <f>_xlfn.STDEV.S('pH 4 Einzelmessungen '!B7:B9)</f>
        <v>#DIV/0!</v>
      </c>
      <c r="D7" s="26" t="e">
        <f>AVERAGE('pH 4 Einzelmessungen '!C7:C9)</f>
        <v>#DIV/0!</v>
      </c>
      <c r="E7" s="26" t="e">
        <f>_xlfn.STDEV.S('pH 4 Einzelmessungen '!C7:C9)</f>
        <v>#DIV/0!</v>
      </c>
      <c r="F7" s="26" t="e">
        <f>AVERAGE('pH 4 Einzelmessungen '!D7:D9)</f>
        <v>#DIV/0!</v>
      </c>
      <c r="G7" s="26" t="e">
        <f>_xlfn.STDEV.S('pH 4 Einzelmessungen '!D7:D9)</f>
        <v>#DIV/0!</v>
      </c>
      <c r="H7" s="26" t="e">
        <f>AVERAGE('pH 4 Einzelmessungen '!E7:E9)</f>
        <v>#DIV/0!</v>
      </c>
      <c r="I7" s="26" t="e">
        <f>_xlfn.STDEV.S('pH 4 Einzelmessungen '!E7:E9)</f>
        <v>#DIV/0!</v>
      </c>
      <c r="J7" s="26" t="e">
        <f>AVERAGE('pH 4 Einzelmessungen '!F7:F9)</f>
        <v>#DIV/0!</v>
      </c>
      <c r="K7" s="26" t="e">
        <f>_xlfn.STDEV.S('pH 4 Einzelmessungen '!F7:F9)</f>
        <v>#DIV/0!</v>
      </c>
      <c r="L7" s="26" t="e">
        <f>AVERAGE('pH 4 Einzelmessungen '!G7:G9)</f>
        <v>#DIV/0!</v>
      </c>
      <c r="M7" s="26" t="e">
        <f>_xlfn.STDEV.S('pH 4 Einzelmessungen '!G7:G9)</f>
        <v>#DIV/0!</v>
      </c>
      <c r="N7" s="26" t="e">
        <f>AVERAGE('pH 4 Einzelmessungen '!H7:H9)</f>
        <v>#DIV/0!</v>
      </c>
      <c r="O7" s="26" t="e">
        <f>_xlfn.STDEV.S('pH 4 Einzelmessungen '!H7:H9)</f>
        <v>#DIV/0!</v>
      </c>
      <c r="P7" s="26" t="e">
        <f>AVERAGE('pH 4 Einzelmessungen '!I7:I9)</f>
        <v>#DIV/0!</v>
      </c>
      <c r="Q7" s="26" t="e">
        <f>_xlfn.STDEV.S('pH 4 Einzelmessungen '!I7:I9)</f>
        <v>#DIV/0!</v>
      </c>
      <c r="R7" s="26" t="e">
        <f>AVERAGE('pH 4 Einzelmessungen '!J7:J9)</f>
        <v>#DIV/0!</v>
      </c>
      <c r="S7" s="26" t="e">
        <f>_xlfn.STDEV.S('pH 4 Einzelmessungen '!N7:N9)</f>
        <v>#DIV/0!</v>
      </c>
      <c r="T7" s="26" t="e">
        <f>AVERAGE('pH 4 Einzelmessungen '!K7:K9)</f>
        <v>#DIV/0!</v>
      </c>
      <c r="U7" s="26" t="e">
        <f>_xlfn.STDEV.S('pH 4 Einzelmessungen '!K7:K9)</f>
        <v>#DIV/0!</v>
      </c>
      <c r="V7" s="26" t="e">
        <f>AVERAGE('pH 4 Einzelmessungen '!L7:L9)</f>
        <v>#DIV/0!</v>
      </c>
      <c r="W7" s="26" t="e">
        <f>_xlfn.STDEV.S('pH 4 Einzelmessungen '!L7:L9)</f>
        <v>#DIV/0!</v>
      </c>
      <c r="X7" s="26" t="e">
        <f>AVERAGE('pH 4 Einzelmessungen '!M7:M9)</f>
        <v>#DIV/0!</v>
      </c>
      <c r="Y7" s="26" t="e">
        <f>_xlfn.STDEV.S('pH 4 Einzelmessungen '!M7:M9)</f>
        <v>#DIV/0!</v>
      </c>
      <c r="Z7" s="26" t="e">
        <f>AVERAGE('pH 4 Einzelmessungen '!N7:N9)</f>
        <v>#DIV/0!</v>
      </c>
      <c r="AA7" s="26" t="e">
        <f>_xlfn.STDEV.S('pH 4 Einzelmessungen '!N7:N9)</f>
        <v>#DIV/0!</v>
      </c>
      <c r="AB7" s="26" t="e">
        <f>AVERAGE('pH 4 Einzelmessungen '!O7:O9)</f>
        <v>#DIV/0!</v>
      </c>
      <c r="AC7" s="26" t="e">
        <f>_xlfn.STDEV.S('pH 4 Einzelmessungen '!O7:O9)</f>
        <v>#DIV/0!</v>
      </c>
      <c r="AD7" s="26" t="e">
        <f>AVERAGE('pH 4 Einzelmessungen '!Q7:Q9)</f>
        <v>#DIV/0!</v>
      </c>
      <c r="AE7" s="26" t="e">
        <f>_xlfn.STDEV.S('pH 4 Einzelmessungen '!Q7:Q9)</f>
        <v>#DIV/0!</v>
      </c>
    </row>
    <row r="8" spans="1:31" ht="23.1" customHeight="1" thickBot="1" x14ac:dyDescent="0.3">
      <c r="A8" s="22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ht="23.1" customHeight="1" thickBot="1" x14ac:dyDescent="0.3">
      <c r="A9" s="25" t="s">
        <v>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ht="23.1" customHeight="1" thickBot="1" x14ac:dyDescent="0.3">
      <c r="A10" s="22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ht="23.1" customHeight="1" thickBot="1" x14ac:dyDescent="0.3">
      <c r="A11" s="25" t="s">
        <v>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23.1" customHeight="1" thickBot="1" x14ac:dyDescent="0.3">
      <c r="A12" s="22" t="s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ht="23.1" customHeight="1" thickBot="1" x14ac:dyDescent="0.3">
      <c r="A13" s="25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ht="23.1" customHeight="1" thickBot="1" x14ac:dyDescent="0.3">
      <c r="A14" s="22" t="s">
        <v>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ht="23.1" customHeight="1" thickBot="1" x14ac:dyDescent="0.3">
      <c r="A15" s="25" t="s">
        <v>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ht="23.1" customHeight="1" thickBot="1" x14ac:dyDescent="0.3">
      <c r="A16" s="22" t="s">
        <v>10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ht="23.1" customHeight="1" thickBot="1" x14ac:dyDescent="0.3">
      <c r="A17" s="25" t="s">
        <v>11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ht="23.1" customHeight="1" thickBot="1" x14ac:dyDescent="0.3">
      <c r="A18" s="22" t="s">
        <v>12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ht="23.1" customHeight="1" thickBot="1" x14ac:dyDescent="0.3">
      <c r="A19" s="25" t="s">
        <v>13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ht="23.1" customHeight="1" thickBot="1" x14ac:dyDescent="0.3">
      <c r="A20" s="22" t="s">
        <v>14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ht="23.1" customHeight="1" thickBot="1" x14ac:dyDescent="0.3">
      <c r="A21" s="25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ht="23.1" customHeight="1" thickBot="1" x14ac:dyDescent="0.3">
      <c r="A22" s="22" t="s">
        <v>16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ht="23.1" customHeight="1" thickBot="1" x14ac:dyDescent="0.3">
      <c r="A23" s="25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ht="23.1" customHeight="1" thickBot="1" x14ac:dyDescent="0.3">
      <c r="A24" s="22" t="s">
        <v>18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ht="23.1" customHeight="1" thickBot="1" x14ac:dyDescent="0.3">
      <c r="A25" s="25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23.1" customHeight="1" thickBot="1" x14ac:dyDescent="0.3">
      <c r="A26" s="22" t="s">
        <v>20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ht="23.1" customHeight="1" thickBot="1" x14ac:dyDescent="0.3">
      <c r="A27" s="25" t="s">
        <v>21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22.5" customHeight="1" thickBot="1" x14ac:dyDescent="0.3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ht="22.5" customHeight="1" thickBot="1" x14ac:dyDescent="0.3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22.5" customHeight="1" thickBot="1" x14ac:dyDescent="0.3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ht="22.5" customHeight="1" thickBot="1" x14ac:dyDescent="0.3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ht="22.5" customHeight="1" thickBot="1" x14ac:dyDescent="0.3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ht="22.5" customHeight="1" thickBot="1" x14ac:dyDescent="0.3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ht="22.5" customHeight="1" thickBot="1" x14ac:dyDescent="0.3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ht="22.5" customHeight="1" thickBot="1" x14ac:dyDescent="0.3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ht="22.5" customHeight="1" thickBot="1" x14ac:dyDescent="0.3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ht="22.5" customHeight="1" thickBot="1" x14ac:dyDescent="0.3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ht="22.5" customHeight="1" thickBot="1" x14ac:dyDescent="0.3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ht="22.5" customHeight="1" thickBot="1" x14ac:dyDescent="0.3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ht="22.5" customHeight="1" thickBot="1" x14ac:dyDescent="0.3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31" ht="22.5" customHeight="1" thickBot="1" x14ac:dyDescent="0.3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ht="22.5" customHeight="1" thickBot="1" x14ac:dyDescent="0.3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1" ht="22.5" customHeight="1" thickBot="1" x14ac:dyDescent="0.3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ht="22.5" customHeight="1" thickBot="1" x14ac:dyDescent="0.3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ht="22.5" customHeight="1" thickBot="1" x14ac:dyDescent="0.3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ht="22.5" customHeight="1" thickBot="1" x14ac:dyDescent="0.3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1" ht="22.5" customHeight="1" thickBot="1" x14ac:dyDescent="0.3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ht="22.5" customHeight="1" thickBot="1" x14ac:dyDescent="0.3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31" ht="22.5" customHeight="1" thickBot="1" x14ac:dyDescent="0.3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 ht="22.5" customHeight="1" thickBot="1" x14ac:dyDescent="0.3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</row>
    <row r="51" spans="1:31" ht="22.5" customHeight="1" thickBot="1" x14ac:dyDescent="0.3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 ht="22.5" customHeight="1" thickBot="1" x14ac:dyDescent="0.3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1:31" ht="22.5" customHeight="1" thickBot="1" x14ac:dyDescent="0.3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 ht="22.5" customHeight="1" thickBot="1" x14ac:dyDescent="0.3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1:31" ht="22.5" customHeight="1" thickBot="1" x14ac:dyDescent="0.3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ht="22.5" customHeight="1" thickBot="1" x14ac:dyDescent="0.3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1:31" ht="22.5" customHeight="1" thickBot="1" x14ac:dyDescent="0.3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 ht="22.5" customHeight="1" thickBot="1" x14ac:dyDescent="0.3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1:31" ht="22.5" customHeight="1" thickBot="1" x14ac:dyDescent="0.3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 ht="22.5" customHeight="1" thickBot="1" x14ac:dyDescent="0.3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1:31" ht="22.5" customHeight="1" thickBot="1" x14ac:dyDescent="0.3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22.5" customHeight="1" thickBot="1" x14ac:dyDescent="0.3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</row>
    <row r="63" spans="1:31" ht="22.5" customHeight="1" thickBot="1" x14ac:dyDescent="0.3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 ht="22.5" customHeight="1" thickBot="1" x14ac:dyDescent="0.3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  <row r="65" spans="1:31" ht="22.5" customHeight="1" thickBot="1" x14ac:dyDescent="0.3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22.5" customHeight="1" thickBot="1" x14ac:dyDescent="0.3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</row>
    <row r="67" spans="1:31" ht="22.5" customHeight="1" thickBot="1" x14ac:dyDescent="0.3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 ht="22.5" customHeight="1" thickBot="1" x14ac:dyDescent="0.3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  <row r="69" spans="1:31" ht="22.5" customHeight="1" thickBot="1" x14ac:dyDescent="0.3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 ht="22.5" customHeight="1" thickBot="1" x14ac:dyDescent="0.3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</row>
    <row r="71" spans="1:31" ht="22.5" customHeight="1" thickBot="1" x14ac:dyDescent="0.3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 ht="22.5" customHeight="1" thickBot="1" x14ac:dyDescent="0.3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</row>
    <row r="73" spans="1:31" ht="22.5" customHeight="1" thickBot="1" x14ac:dyDescent="0.3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1:31" ht="22.5" customHeight="1" thickBot="1" x14ac:dyDescent="0.3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</row>
    <row r="75" spans="1:31" ht="22.5" customHeight="1" thickBot="1" x14ac:dyDescent="0.3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 ht="22.5" customHeight="1" thickBot="1" x14ac:dyDescent="0.3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:31" ht="22.5" customHeight="1" thickBot="1" x14ac:dyDescent="0.3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22.5" customHeight="1" thickBot="1" x14ac:dyDescent="0.3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</row>
    <row r="79" spans="1:31" ht="22.5" customHeight="1" thickBot="1" x14ac:dyDescent="0.3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 ht="22.5" customHeight="1" thickBot="1" x14ac:dyDescent="0.3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1" spans="1:31" ht="22.5" customHeight="1" thickBot="1" x14ac:dyDescent="0.3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ht="22.5" customHeight="1" thickBot="1" x14ac:dyDescent="0.3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1:31" ht="22.5" customHeight="1" thickBot="1" x14ac:dyDescent="0.3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ht="22.5" customHeight="1" thickBot="1" x14ac:dyDescent="0.3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1:31" ht="22.5" customHeight="1" thickBot="1" x14ac:dyDescent="0.3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ht="22.5" customHeight="1" thickBot="1" x14ac:dyDescent="0.3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</row>
    <row r="87" spans="1:31" ht="22.5" customHeight="1" thickBot="1" x14ac:dyDescent="0.3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ht="22.5" customHeight="1" thickBot="1" x14ac:dyDescent="0.3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</row>
    <row r="89" spans="1:31" ht="22.5" customHeight="1" thickBot="1" x14ac:dyDescent="0.3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ht="22.5" customHeight="1" thickBot="1" x14ac:dyDescent="0.3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</row>
    <row r="91" spans="1:31" ht="22.5" customHeight="1" thickBot="1" x14ac:dyDescent="0.3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ht="22.5" customHeight="1" thickBot="1" x14ac:dyDescent="0.3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</row>
    <row r="93" spans="1:31" ht="22.5" customHeight="1" thickBot="1" x14ac:dyDescent="0.3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ht="22.5" customHeight="1" thickBot="1" x14ac:dyDescent="0.3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1:31" ht="22.5" customHeight="1" thickBot="1" x14ac:dyDescent="0.3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ht="22.5" customHeight="1" thickBot="1" x14ac:dyDescent="0.3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</row>
    <row r="97" spans="1:31" ht="22.5" customHeight="1" thickBot="1" x14ac:dyDescent="0.3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 ht="22.5" customHeight="1" thickBot="1" x14ac:dyDescent="0.3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</row>
    <row r="99" spans="1:31" ht="22.5" customHeight="1" thickBot="1" x14ac:dyDescent="0.3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ht="22.5" customHeight="1" thickBot="1" x14ac:dyDescent="0.3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</row>
    <row r="101" spans="1:31" ht="22.5" customHeight="1" thickBot="1" x14ac:dyDescent="0.3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ht="22.5" customHeight="1" thickBot="1" x14ac:dyDescent="0.3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</row>
    <row r="103" spans="1:31" ht="22.5" customHeight="1" thickBot="1" x14ac:dyDescent="0.3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ht="22.5" customHeight="1" thickBot="1" x14ac:dyDescent="0.3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</row>
    <row r="105" spans="1:31" ht="22.5" customHeight="1" thickBot="1" x14ac:dyDescent="0.3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ht="22.5" customHeight="1" thickBot="1" x14ac:dyDescent="0.3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</row>
    <row r="107" spans="1:31" ht="22.5" customHeight="1" thickBot="1" x14ac:dyDescent="0.3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ht="22.5" customHeight="1" thickBot="1" x14ac:dyDescent="0.3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</row>
    <row r="109" spans="1:31" ht="22.5" customHeight="1" thickBot="1" x14ac:dyDescent="0.3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ht="22.5" customHeight="1" thickBot="1" x14ac:dyDescent="0.3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</row>
    <row r="111" spans="1:31" ht="22.5" customHeight="1" thickBot="1" x14ac:dyDescent="0.3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ht="22.5" customHeight="1" thickBot="1" x14ac:dyDescent="0.3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</row>
    <row r="113" spans="1:31" ht="22.5" customHeight="1" thickBot="1" x14ac:dyDescent="0.3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ht="22.5" customHeight="1" thickBot="1" x14ac:dyDescent="0.3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</row>
    <row r="115" spans="1:31" ht="22.5" customHeight="1" thickBot="1" x14ac:dyDescent="0.3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ht="22.5" customHeight="1" thickBot="1" x14ac:dyDescent="0.3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1:31" ht="22.5" customHeight="1" thickBot="1" x14ac:dyDescent="0.3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ht="22.5" customHeight="1" thickBot="1" x14ac:dyDescent="0.3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</row>
    <row r="119" spans="1:31" ht="22.5" customHeight="1" thickBot="1" x14ac:dyDescent="0.3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ht="22.5" customHeight="1" thickBot="1" x14ac:dyDescent="0.3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</row>
    <row r="121" spans="1:31" ht="22.5" customHeight="1" thickBot="1" x14ac:dyDescent="0.3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ht="22.5" customHeight="1" thickBot="1" x14ac:dyDescent="0.3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3" spans="1:31" ht="22.5" customHeight="1" thickBot="1" x14ac:dyDescent="0.3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ht="22.5" customHeight="1" thickBot="1" x14ac:dyDescent="0.3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1:31" ht="22.5" customHeight="1" thickBot="1" x14ac:dyDescent="0.3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ht="22.5" customHeight="1" thickBot="1" x14ac:dyDescent="0.3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1:31" ht="22.5" customHeight="1" thickBot="1" x14ac:dyDescent="0.3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ht="22.5" customHeight="1" thickBot="1" x14ac:dyDescent="0.3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1:31" ht="22.5" customHeight="1" thickBot="1" x14ac:dyDescent="0.3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ht="22.5" customHeight="1" thickBot="1" x14ac:dyDescent="0.3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1:31" ht="22.5" customHeight="1" thickBot="1" x14ac:dyDescent="0.3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ht="22.5" customHeight="1" thickBot="1" x14ac:dyDescent="0.3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1:31" ht="22.5" customHeight="1" thickBot="1" x14ac:dyDescent="0.3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ht="22.5" customHeight="1" thickBot="1" x14ac:dyDescent="0.3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1:31" ht="22.5" customHeight="1" thickBot="1" x14ac:dyDescent="0.3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ht="22.5" customHeight="1" thickBot="1" x14ac:dyDescent="0.3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1:31" ht="22.5" customHeight="1" thickBot="1" x14ac:dyDescent="0.3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31" ht="22.5" customHeight="1" thickBot="1" x14ac:dyDescent="0.3">
      <c r="A138" s="22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1:31" ht="22.5" customHeight="1" thickBot="1" x14ac:dyDescent="0.3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ht="22.5" customHeight="1" thickBot="1" x14ac:dyDescent="0.3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1:31" ht="22.5" customHeight="1" thickBot="1" x14ac:dyDescent="0.3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ht="22.5" customHeight="1" thickBot="1" x14ac:dyDescent="0.3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1:31" ht="22.5" customHeight="1" thickBot="1" x14ac:dyDescent="0.3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ht="22.5" customHeight="1" thickBot="1" x14ac:dyDescent="0.3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1:31" ht="22.5" customHeight="1" thickBot="1" x14ac:dyDescent="0.3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31" ht="22.5" customHeight="1" thickBot="1" x14ac:dyDescent="0.3">
      <c r="A146" s="2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1:31" ht="22.5" customHeight="1" thickBot="1" x14ac:dyDescent="0.3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  <row r="148" spans="1:31" ht="22.5" customHeight="1" thickBot="1" x14ac:dyDescent="0.3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1:31" ht="22.5" customHeight="1" thickBot="1" x14ac:dyDescent="0.3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  <row r="150" spans="1:31" ht="22.5" customHeight="1" thickBot="1" x14ac:dyDescent="0.3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1:31" ht="22.5" customHeight="1" thickBot="1" x14ac:dyDescent="0.3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  <row r="152" spans="1:31" ht="22.5" customHeight="1" thickBot="1" x14ac:dyDescent="0.3">
      <c r="A152" s="2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1:31" ht="22.5" customHeight="1" thickBot="1" x14ac:dyDescent="0.3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</row>
    <row r="154" spans="1:31" ht="22.5" customHeight="1" thickBot="1" x14ac:dyDescent="0.3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1:31" ht="22.5" customHeight="1" thickBot="1" x14ac:dyDescent="0.3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  <row r="156" spans="1:31" ht="22.5" customHeight="1" thickBot="1" x14ac:dyDescent="0.3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1:31" ht="22.5" customHeight="1" thickBot="1" x14ac:dyDescent="0.3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  <row r="158" spans="1:31" ht="22.5" customHeight="1" thickBot="1" x14ac:dyDescent="0.3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1:31" ht="22.5" customHeight="1" thickBot="1" x14ac:dyDescent="0.3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</row>
    <row r="160" spans="1:31" ht="22.5" customHeight="1" thickBot="1" x14ac:dyDescent="0.3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1:31" ht="22.5" customHeight="1" thickBot="1" x14ac:dyDescent="0.3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</row>
    <row r="162" spans="1:31" ht="22.5" customHeight="1" thickBot="1" x14ac:dyDescent="0.3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1:31" ht="22.5" customHeight="1" thickBot="1" x14ac:dyDescent="0.3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  <row r="164" spans="1:31" ht="22.5" customHeight="1" thickBot="1" x14ac:dyDescent="0.3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1:31" ht="22.5" customHeight="1" thickBot="1" x14ac:dyDescent="0.3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  <row r="166" spans="1:31" ht="22.5" customHeight="1" thickBot="1" x14ac:dyDescent="0.3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1:31" ht="22.5" customHeight="1" thickBot="1" x14ac:dyDescent="0.3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  <row r="168" spans="1:31" ht="22.5" customHeight="1" thickBot="1" x14ac:dyDescent="0.3">
      <c r="A168" s="2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1:31" ht="22.5" customHeight="1" thickBot="1" x14ac:dyDescent="0.3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</row>
    <row r="170" spans="1:31" ht="22.5" customHeight="1" thickBot="1" x14ac:dyDescent="0.3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1:31" ht="22.5" customHeight="1" thickBot="1" x14ac:dyDescent="0.3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</row>
    <row r="172" spans="1:31" ht="22.5" customHeight="1" thickBot="1" x14ac:dyDescent="0.3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  <row r="173" spans="1:31" ht="22.5" customHeight="1" thickBot="1" x14ac:dyDescent="0.3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</row>
    <row r="174" spans="1:31" ht="22.5" customHeight="1" thickBot="1" x14ac:dyDescent="0.3">
      <c r="A174" s="2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</row>
    <row r="175" spans="1:31" ht="22.5" customHeight="1" thickBot="1" x14ac:dyDescent="0.3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</row>
    <row r="176" spans="1:31" ht="22.5" customHeight="1" thickBot="1" x14ac:dyDescent="0.3">
      <c r="A176" s="2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</row>
    <row r="177" spans="1:31" ht="22.5" customHeight="1" thickBot="1" x14ac:dyDescent="0.3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</row>
    <row r="178" spans="1:31" ht="22.5" customHeight="1" thickBot="1" x14ac:dyDescent="0.3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</row>
    <row r="179" spans="1:31" ht="22.5" customHeight="1" thickBot="1" x14ac:dyDescent="0.3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</row>
    <row r="180" spans="1:31" ht="22.5" customHeight="1" thickBot="1" x14ac:dyDescent="0.3">
      <c r="A180" s="2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</row>
    <row r="181" spans="1:31" ht="22.5" customHeight="1" thickBot="1" x14ac:dyDescent="0.3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</row>
    <row r="182" spans="1:31" ht="22.5" customHeight="1" thickBot="1" x14ac:dyDescent="0.3">
      <c r="A182" s="22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</row>
    <row r="183" spans="1:31" ht="22.5" customHeight="1" thickBot="1" x14ac:dyDescent="0.3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</row>
    <row r="184" spans="1:31" ht="22.5" customHeight="1" thickBot="1" x14ac:dyDescent="0.3">
      <c r="A184" s="22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1:31" ht="22.5" customHeight="1" thickBot="1" x14ac:dyDescent="0.3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</row>
    <row r="186" spans="1:31" ht="22.5" customHeight="1" thickBot="1" x14ac:dyDescent="0.3">
      <c r="A186" s="22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1:31" ht="22.5" customHeight="1" thickBot="1" x14ac:dyDescent="0.3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</row>
    <row r="188" spans="1:31" ht="22.5" customHeight="1" thickBot="1" x14ac:dyDescent="0.3">
      <c r="A188" s="2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1:31" ht="22.5" customHeight="1" thickBot="1" x14ac:dyDescent="0.3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</row>
    <row r="190" spans="1:31" ht="22.5" customHeight="1" thickBot="1" x14ac:dyDescent="0.3">
      <c r="A190" s="2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1:31" ht="22.5" customHeight="1" thickBot="1" x14ac:dyDescent="0.3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</row>
    <row r="192" spans="1:31" ht="22.5" customHeight="1" thickBot="1" x14ac:dyDescent="0.3">
      <c r="A192" s="2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1:31" ht="22.5" customHeight="1" thickBot="1" x14ac:dyDescent="0.3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</row>
    <row r="194" spans="1:31" ht="22.5" customHeight="1" thickBot="1" x14ac:dyDescent="0.3">
      <c r="A194" s="22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1:31" ht="22.5" customHeight="1" thickBot="1" x14ac:dyDescent="0.3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</row>
    <row r="196" spans="1:31" ht="22.5" customHeight="1" thickBot="1" x14ac:dyDescent="0.3">
      <c r="A196" s="2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1:31" ht="22.5" customHeight="1" thickBot="1" x14ac:dyDescent="0.3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</row>
    <row r="198" spans="1:31" ht="22.5" customHeight="1" thickBot="1" x14ac:dyDescent="0.3">
      <c r="A198" s="22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1:31" ht="22.5" customHeight="1" thickBot="1" x14ac:dyDescent="0.3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</row>
    <row r="200" spans="1:31" ht="22.5" customHeight="1" thickBot="1" x14ac:dyDescent="0.3">
      <c r="A200" s="22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1:31" ht="22.5" customHeight="1" thickBot="1" x14ac:dyDescent="0.3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</row>
    <row r="202" spans="1:31" ht="22.5" customHeight="1" thickBot="1" x14ac:dyDescent="0.3">
      <c r="A202" s="22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1:31" ht="22.5" customHeight="1" thickBot="1" x14ac:dyDescent="0.3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</row>
    <row r="204" spans="1:31" ht="22.5" customHeight="1" thickBot="1" x14ac:dyDescent="0.3">
      <c r="A204" s="22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1:31" ht="22.5" customHeight="1" thickBot="1" x14ac:dyDescent="0.3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</row>
    <row r="206" spans="1:31" ht="22.5" customHeight="1" thickBot="1" x14ac:dyDescent="0.3">
      <c r="A206" s="22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1:31" ht="22.5" customHeight="1" thickBot="1" x14ac:dyDescent="0.3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</row>
    <row r="208" spans="1:31" ht="22.5" customHeight="1" thickBot="1" x14ac:dyDescent="0.3">
      <c r="A208" s="22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1:31" ht="22.5" customHeight="1" thickBot="1" x14ac:dyDescent="0.3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</row>
    <row r="210" spans="1:31" ht="22.5" customHeight="1" thickBot="1" x14ac:dyDescent="0.3">
      <c r="A210" s="22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1:31" ht="22.5" customHeight="1" thickBot="1" x14ac:dyDescent="0.3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</row>
    <row r="212" spans="1:31" ht="22.5" customHeight="1" thickBot="1" x14ac:dyDescent="0.3">
      <c r="A212" s="22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  <row r="213" spans="1:31" ht="22.5" customHeight="1" thickBot="1" x14ac:dyDescent="0.3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  <row r="214" spans="1:31" ht="22.5" customHeight="1" thickBot="1" x14ac:dyDescent="0.3">
      <c r="A214" s="22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</row>
    <row r="215" spans="1:31" ht="22.5" customHeight="1" thickBot="1" x14ac:dyDescent="0.3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</row>
    <row r="216" spans="1:31" ht="22.5" customHeight="1" thickBot="1" x14ac:dyDescent="0.3">
      <c r="A216" s="22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</row>
    <row r="217" spans="1:31" ht="22.5" customHeight="1" thickBot="1" x14ac:dyDescent="0.3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</row>
    <row r="218" spans="1:31" ht="22.5" customHeight="1" thickBot="1" x14ac:dyDescent="0.3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</row>
    <row r="219" spans="1:31" ht="22.5" customHeight="1" thickBot="1" x14ac:dyDescent="0.3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</row>
    <row r="220" spans="1:31" ht="22.5" customHeight="1" thickBot="1" x14ac:dyDescent="0.3">
      <c r="A220" s="22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</row>
    <row r="221" spans="1:31" ht="22.5" customHeight="1" thickBot="1" x14ac:dyDescent="0.3">
      <c r="A221" s="25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</row>
    <row r="222" spans="1:31" ht="22.5" customHeight="1" thickBot="1" x14ac:dyDescent="0.3">
      <c r="A222" s="22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</row>
    <row r="223" spans="1:31" ht="22.5" customHeight="1" thickBot="1" x14ac:dyDescent="0.3">
      <c r="A223" s="25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</row>
    <row r="224" spans="1:31" ht="22.5" customHeight="1" thickBot="1" x14ac:dyDescent="0.3">
      <c r="A224" s="22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</row>
    <row r="225" spans="1:31" ht="22.5" customHeight="1" thickBot="1" x14ac:dyDescent="0.3">
      <c r="A225" s="25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</row>
    <row r="226" spans="1:31" ht="22.5" customHeight="1" thickBot="1" x14ac:dyDescent="0.3">
      <c r="A226" s="22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</row>
    <row r="227" spans="1:31" ht="22.5" customHeight="1" thickBot="1" x14ac:dyDescent="0.3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</row>
    <row r="228" spans="1:31" ht="22.5" customHeight="1" thickBot="1" x14ac:dyDescent="0.3">
      <c r="A228" s="22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</row>
    <row r="229" spans="1:31" ht="22.5" customHeight="1" thickBot="1" x14ac:dyDescent="0.3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</row>
    <row r="230" spans="1:31" ht="22.5" customHeight="1" thickBot="1" x14ac:dyDescent="0.3">
      <c r="A230" s="22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</row>
    <row r="231" spans="1:31" ht="22.5" customHeight="1" thickBot="1" x14ac:dyDescent="0.3">
      <c r="A231" s="25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</row>
    <row r="232" spans="1:31" ht="22.5" customHeight="1" thickBot="1" x14ac:dyDescent="0.3">
      <c r="A232" s="22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</row>
    <row r="233" spans="1:31" ht="22.5" customHeight="1" thickBot="1" x14ac:dyDescent="0.3">
      <c r="A233" s="25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</row>
    <row r="234" spans="1:31" ht="22.5" customHeight="1" thickBot="1" x14ac:dyDescent="0.3">
      <c r="A234" s="22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</row>
    <row r="235" spans="1:31" ht="22.5" customHeight="1" thickBot="1" x14ac:dyDescent="0.3">
      <c r="A235" s="25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</row>
    <row r="236" spans="1:31" ht="22.5" customHeight="1" thickBot="1" x14ac:dyDescent="0.3">
      <c r="A236" s="22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</row>
    <row r="237" spans="1:31" ht="22.5" customHeight="1" thickBot="1" x14ac:dyDescent="0.3">
      <c r="A237" s="25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</row>
    <row r="238" spans="1:31" ht="22.5" customHeight="1" thickBot="1" x14ac:dyDescent="0.3">
      <c r="A238" s="22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</row>
    <row r="239" spans="1:31" ht="22.5" customHeight="1" thickBot="1" x14ac:dyDescent="0.3">
      <c r="A239" s="25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</row>
    <row r="240" spans="1:31" ht="22.5" customHeight="1" thickBot="1" x14ac:dyDescent="0.3">
      <c r="A240" s="22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</row>
    <row r="241" spans="1:31" ht="22.5" customHeight="1" thickBot="1" x14ac:dyDescent="0.3">
      <c r="A241" s="25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</row>
    <row r="242" spans="1:31" ht="22.5" customHeight="1" thickBot="1" x14ac:dyDescent="0.3">
      <c r="A242" s="22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</row>
    <row r="243" spans="1:31" ht="22.5" customHeight="1" thickBot="1" x14ac:dyDescent="0.3">
      <c r="A243" s="25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</row>
    <row r="244" spans="1:31" ht="22.5" customHeight="1" thickBot="1" x14ac:dyDescent="0.3">
      <c r="A244" s="22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</row>
    <row r="245" spans="1:31" ht="22.5" customHeight="1" thickBot="1" x14ac:dyDescent="0.3">
      <c r="A245" s="25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</row>
    <row r="246" spans="1:31" ht="22.5" customHeight="1" thickBot="1" x14ac:dyDescent="0.3">
      <c r="A246" s="22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</row>
    <row r="247" spans="1:31" ht="22.5" customHeight="1" thickBot="1" x14ac:dyDescent="0.3">
      <c r="A247" s="25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</row>
    <row r="248" spans="1:31" ht="22.5" customHeight="1" thickBot="1" x14ac:dyDescent="0.3">
      <c r="A248" s="22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</row>
    <row r="249" spans="1:31" ht="22.5" customHeight="1" thickBot="1" x14ac:dyDescent="0.3">
      <c r="A249" s="25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</row>
    <row r="250" spans="1:31" ht="22.5" customHeight="1" thickBot="1" x14ac:dyDescent="0.3">
      <c r="A250" s="22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</row>
  </sheetData>
  <mergeCells count="31">
    <mergeCell ref="AD2:AE3"/>
    <mergeCell ref="AD4:AE4"/>
    <mergeCell ref="L2:M3"/>
    <mergeCell ref="L4:M4"/>
    <mergeCell ref="A2:A5"/>
    <mergeCell ref="B2:C3"/>
    <mergeCell ref="B4:C4"/>
    <mergeCell ref="D2:E3"/>
    <mergeCell ref="D4:E4"/>
    <mergeCell ref="F2:G3"/>
    <mergeCell ref="F4:G4"/>
    <mergeCell ref="H2:I3"/>
    <mergeCell ref="H4:I4"/>
    <mergeCell ref="J2:K3"/>
    <mergeCell ref="J4:K4"/>
    <mergeCell ref="N2:O3"/>
    <mergeCell ref="N4:O4"/>
    <mergeCell ref="T2:U3"/>
    <mergeCell ref="T4:U4"/>
    <mergeCell ref="V2:W3"/>
    <mergeCell ref="V4:W4"/>
    <mergeCell ref="P2:Q3"/>
    <mergeCell ref="R2:S3"/>
    <mergeCell ref="P4:Q4"/>
    <mergeCell ref="R4:S4"/>
    <mergeCell ref="X2:Y3"/>
    <mergeCell ref="X4:Y4"/>
    <mergeCell ref="Z2:AA3"/>
    <mergeCell ref="Z4:AA4"/>
    <mergeCell ref="AB2:AC3"/>
    <mergeCell ref="AB4:AC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1"/>
  <sheetViews>
    <sheetView workbookViewId="0">
      <selection activeCell="J4" sqref="J4"/>
    </sheetView>
  </sheetViews>
  <sheetFormatPr baseColWidth="10" defaultRowHeight="15" x14ac:dyDescent="0.25"/>
  <cols>
    <col min="1" max="1" width="15.7109375" bestFit="1" customWidth="1"/>
    <col min="2" max="2" width="17.28515625" bestFit="1" customWidth="1"/>
    <col min="3" max="3" width="18.5703125" customWidth="1"/>
    <col min="6" max="6" width="14.28515625" bestFit="1" customWidth="1"/>
    <col min="7" max="7" width="17" bestFit="1" customWidth="1"/>
    <col min="8" max="8" width="15" customWidth="1"/>
    <col min="9" max="9" width="17" bestFit="1" customWidth="1"/>
    <col min="10" max="10" width="15" customWidth="1"/>
    <col min="11" max="11" width="16.85546875" customWidth="1"/>
    <col min="12" max="12" width="15.28515625" customWidth="1"/>
    <col min="13" max="13" width="10.5703125" customWidth="1"/>
    <col min="14" max="14" width="15.28515625" customWidth="1"/>
    <col min="15" max="15" width="15.85546875" customWidth="1"/>
  </cols>
  <sheetData>
    <row r="1" spans="1:16" ht="15.75" thickBot="1" x14ac:dyDescent="0.3">
      <c r="A1" s="2" t="s">
        <v>67</v>
      </c>
      <c r="B1" s="3" t="s">
        <v>23</v>
      </c>
      <c r="C1" s="2"/>
      <c r="D1" s="2"/>
      <c r="E1" s="2"/>
      <c r="F1" s="2"/>
      <c r="G1" s="3" t="s">
        <v>25</v>
      </c>
      <c r="H1" s="2"/>
      <c r="I1" s="1"/>
      <c r="J1" s="2"/>
      <c r="K1" s="3" t="s">
        <v>28</v>
      </c>
      <c r="L1" s="1"/>
      <c r="M1" s="1"/>
      <c r="N1" s="1"/>
      <c r="O1" s="1"/>
    </row>
    <row r="2" spans="1:16" ht="15" customHeight="1" x14ac:dyDescent="0.25">
      <c r="A2" s="44" t="s">
        <v>22</v>
      </c>
      <c r="B2" s="42" t="s">
        <v>45</v>
      </c>
      <c r="C2" s="42" t="s">
        <v>46</v>
      </c>
      <c r="D2" s="42" t="s">
        <v>24</v>
      </c>
      <c r="E2" s="42" t="s">
        <v>36</v>
      </c>
      <c r="F2" s="42" t="s">
        <v>47</v>
      </c>
      <c r="G2" s="42" t="s">
        <v>48</v>
      </c>
      <c r="H2" s="42" t="s">
        <v>49</v>
      </c>
      <c r="I2" s="42" t="s">
        <v>85</v>
      </c>
      <c r="J2" s="42" t="s">
        <v>86</v>
      </c>
      <c r="K2" s="42" t="s">
        <v>50</v>
      </c>
      <c r="L2" s="42" t="s">
        <v>51</v>
      </c>
      <c r="M2" s="42" t="s">
        <v>52</v>
      </c>
      <c r="N2" s="42" t="s">
        <v>53</v>
      </c>
      <c r="O2" s="55" t="s">
        <v>54</v>
      </c>
      <c r="P2" s="40" t="s">
        <v>68</v>
      </c>
    </row>
    <row r="3" spans="1:16" ht="15.75" thickBot="1" x14ac:dyDescent="0.3">
      <c r="A3" s="4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56"/>
      <c r="P3" s="41"/>
    </row>
    <row r="4" spans="1:16" x14ac:dyDescent="0.25">
      <c r="A4" s="37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8"/>
      <c r="P4" s="12"/>
    </row>
    <row r="5" spans="1:16" x14ac:dyDescent="0.25">
      <c r="A5" s="3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9"/>
      <c r="P5" s="13"/>
    </row>
    <row r="6" spans="1:16" ht="15.75" thickBot="1" x14ac:dyDescent="0.3">
      <c r="A6" s="39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30"/>
      <c r="P6" s="15"/>
    </row>
    <row r="7" spans="1:16" x14ac:dyDescent="0.25">
      <c r="A7" s="34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31"/>
      <c r="P7" s="17"/>
    </row>
    <row r="8" spans="1:16" x14ac:dyDescent="0.25">
      <c r="A8" s="3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2"/>
      <c r="P8" s="18"/>
    </row>
    <row r="9" spans="1:16" ht="15.75" thickBot="1" x14ac:dyDescent="0.3">
      <c r="A9" s="3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33"/>
      <c r="P9" s="20"/>
    </row>
    <row r="10" spans="1:16" x14ac:dyDescent="0.25">
      <c r="A10" s="37" t="s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8"/>
      <c r="P10" s="12"/>
    </row>
    <row r="11" spans="1:16" x14ac:dyDescent="0.25">
      <c r="A11" s="3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9"/>
      <c r="P11" s="13"/>
    </row>
    <row r="12" spans="1:16" ht="15.75" thickBot="1" x14ac:dyDescent="0.3">
      <c r="A12" s="39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30"/>
      <c r="P12" s="15"/>
    </row>
    <row r="13" spans="1:16" x14ac:dyDescent="0.25">
      <c r="A13" s="34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1"/>
      <c r="P13" s="17"/>
    </row>
    <row r="14" spans="1:16" x14ac:dyDescent="0.25">
      <c r="A14" s="3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2"/>
      <c r="P14" s="18"/>
    </row>
    <row r="15" spans="1:16" ht="15.75" thickBot="1" x14ac:dyDescent="0.3">
      <c r="A15" s="3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3"/>
      <c r="P15" s="20"/>
    </row>
    <row r="16" spans="1:16" x14ac:dyDescent="0.25">
      <c r="A16" s="37" t="s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8"/>
      <c r="P16" s="12"/>
    </row>
    <row r="17" spans="1:16" x14ac:dyDescent="0.25">
      <c r="A17" s="3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9"/>
      <c r="P17" s="13"/>
    </row>
    <row r="18" spans="1:16" ht="15.75" thickBot="1" x14ac:dyDescent="0.3">
      <c r="A18" s="3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30"/>
      <c r="P18" s="15"/>
    </row>
    <row r="19" spans="1:16" x14ac:dyDescent="0.25">
      <c r="A19" s="34" t="s">
        <v>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1"/>
      <c r="P19" s="17"/>
    </row>
    <row r="20" spans="1:16" x14ac:dyDescent="0.25">
      <c r="A20" s="3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2"/>
      <c r="P20" s="18"/>
    </row>
    <row r="21" spans="1:16" ht="15.75" thickBot="1" x14ac:dyDescent="0.3">
      <c r="A21" s="3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33"/>
      <c r="P21" s="20"/>
    </row>
    <row r="22" spans="1:16" x14ac:dyDescent="0.25">
      <c r="A22" s="37" t="s">
        <v>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8"/>
      <c r="P22" s="12"/>
    </row>
    <row r="23" spans="1:16" x14ac:dyDescent="0.25">
      <c r="A23" s="3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9"/>
      <c r="P23" s="13"/>
    </row>
    <row r="24" spans="1:16" ht="15.75" thickBot="1" x14ac:dyDescent="0.3">
      <c r="A24" s="3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30"/>
      <c r="P24" s="15"/>
    </row>
    <row r="25" spans="1:16" x14ac:dyDescent="0.25">
      <c r="A25" s="34" t="s">
        <v>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1"/>
      <c r="P25" s="17"/>
    </row>
    <row r="26" spans="1:16" x14ac:dyDescent="0.25">
      <c r="A26" s="3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2"/>
      <c r="P26" s="18"/>
    </row>
    <row r="27" spans="1:16" ht="15.75" thickBot="1" x14ac:dyDescent="0.3">
      <c r="A27" s="3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33"/>
      <c r="P27" s="20"/>
    </row>
    <row r="28" spans="1:16" x14ac:dyDescent="0.25">
      <c r="A28" s="37" t="s">
        <v>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8"/>
      <c r="P28" s="12"/>
    </row>
    <row r="29" spans="1:16" x14ac:dyDescent="0.25">
      <c r="A29" s="3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9"/>
      <c r="P29" s="13"/>
    </row>
    <row r="30" spans="1:16" ht="15.75" thickBot="1" x14ac:dyDescent="0.3">
      <c r="A30" s="39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0"/>
      <c r="P30" s="15"/>
    </row>
    <row r="31" spans="1:16" x14ac:dyDescent="0.25">
      <c r="A31" s="34" t="s">
        <v>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1"/>
      <c r="P31" s="17"/>
    </row>
    <row r="32" spans="1:16" x14ac:dyDescent="0.25">
      <c r="A32" s="3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32"/>
      <c r="P32" s="18"/>
    </row>
    <row r="33" spans="1:16" ht="15.75" thickBot="1" x14ac:dyDescent="0.3">
      <c r="A33" s="36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3"/>
      <c r="P33" s="20"/>
    </row>
    <row r="34" spans="1:16" x14ac:dyDescent="0.25">
      <c r="A34" s="37" t="s">
        <v>10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8"/>
      <c r="P34" s="12"/>
    </row>
    <row r="35" spans="1:16" x14ac:dyDescent="0.25">
      <c r="A35" s="3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9"/>
      <c r="P35" s="13"/>
    </row>
    <row r="36" spans="1:16" ht="15.75" thickBot="1" x14ac:dyDescent="0.3">
      <c r="A36" s="39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0"/>
      <c r="P36" s="15"/>
    </row>
    <row r="37" spans="1:16" x14ac:dyDescent="0.25">
      <c r="A37" s="34" t="s">
        <v>11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1"/>
      <c r="P37" s="17"/>
    </row>
    <row r="38" spans="1:16" x14ac:dyDescent="0.25">
      <c r="A38" s="3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32"/>
      <c r="P38" s="18"/>
    </row>
    <row r="39" spans="1:16" ht="15.75" thickBot="1" x14ac:dyDescent="0.3">
      <c r="A39" s="36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33"/>
      <c r="P39" s="20"/>
    </row>
    <row r="40" spans="1:16" x14ac:dyDescent="0.25">
      <c r="A40" s="37" t="s">
        <v>12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8"/>
      <c r="P40" s="12"/>
    </row>
    <row r="41" spans="1:16" x14ac:dyDescent="0.25">
      <c r="A41" s="3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9"/>
      <c r="P41" s="13"/>
    </row>
    <row r="42" spans="1:16" ht="15.75" thickBot="1" x14ac:dyDescent="0.3">
      <c r="A42" s="39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30"/>
      <c r="P42" s="15"/>
    </row>
    <row r="43" spans="1:16" x14ac:dyDescent="0.25">
      <c r="A43" s="34" t="s">
        <v>13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1"/>
      <c r="P43" s="17"/>
    </row>
    <row r="44" spans="1:16" x14ac:dyDescent="0.25">
      <c r="A44" s="3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2"/>
      <c r="P44" s="18"/>
    </row>
    <row r="45" spans="1:16" ht="15.75" thickBot="1" x14ac:dyDescent="0.3">
      <c r="A45" s="36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33"/>
      <c r="P45" s="20"/>
    </row>
    <row r="46" spans="1:16" x14ac:dyDescent="0.25">
      <c r="A46" s="37" t="s">
        <v>14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28"/>
      <c r="P46" s="12"/>
    </row>
    <row r="47" spans="1:16" x14ac:dyDescent="0.25">
      <c r="A47" s="3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9"/>
      <c r="P47" s="13"/>
    </row>
    <row r="48" spans="1:16" ht="15.75" thickBot="1" x14ac:dyDescent="0.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30"/>
      <c r="P48" s="15"/>
    </row>
    <row r="49" spans="1:16" x14ac:dyDescent="0.25">
      <c r="A49" s="34" t="s">
        <v>15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1"/>
      <c r="P49" s="17"/>
    </row>
    <row r="50" spans="1:16" x14ac:dyDescent="0.25">
      <c r="A50" s="3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32"/>
      <c r="P50" s="18"/>
    </row>
    <row r="51" spans="1:16" ht="15.75" thickBot="1" x14ac:dyDescent="0.3">
      <c r="A51" s="36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33"/>
      <c r="P51" s="20"/>
    </row>
    <row r="52" spans="1:16" x14ac:dyDescent="0.25">
      <c r="A52" s="37" t="s">
        <v>16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8"/>
      <c r="P52" s="12"/>
    </row>
    <row r="53" spans="1:16" x14ac:dyDescent="0.25">
      <c r="A53" s="3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9"/>
      <c r="P53" s="13"/>
    </row>
    <row r="54" spans="1:16" ht="15.75" thickBot="1" x14ac:dyDescent="0.3">
      <c r="A54" s="39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30"/>
      <c r="P54" s="15"/>
    </row>
    <row r="55" spans="1:16" x14ac:dyDescent="0.25">
      <c r="A55" s="34" t="s">
        <v>17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31"/>
      <c r="P55" s="17"/>
    </row>
    <row r="56" spans="1:16" x14ac:dyDescent="0.25">
      <c r="A56" s="3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32"/>
      <c r="P56" s="18"/>
    </row>
    <row r="57" spans="1:16" ht="15.75" thickBot="1" x14ac:dyDescent="0.3">
      <c r="A57" s="3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33"/>
      <c r="P57" s="20"/>
    </row>
    <row r="58" spans="1:16" x14ac:dyDescent="0.25">
      <c r="A58" s="37" t="s">
        <v>18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8"/>
      <c r="P58" s="12"/>
    </row>
    <row r="59" spans="1:16" x14ac:dyDescent="0.25">
      <c r="A59" s="3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9"/>
      <c r="P59" s="13"/>
    </row>
    <row r="60" spans="1:16" ht="15.75" thickBot="1" x14ac:dyDescent="0.3">
      <c r="A60" s="39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30"/>
      <c r="P60" s="15"/>
    </row>
    <row r="61" spans="1:16" x14ac:dyDescent="0.25">
      <c r="A61" s="34" t="s">
        <v>19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31"/>
      <c r="P61" s="17"/>
    </row>
    <row r="62" spans="1:16" x14ac:dyDescent="0.25">
      <c r="A62" s="3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2"/>
      <c r="P62" s="18"/>
    </row>
    <row r="63" spans="1:16" ht="15.75" thickBot="1" x14ac:dyDescent="0.3">
      <c r="A63" s="36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33"/>
      <c r="P63" s="20"/>
    </row>
    <row r="64" spans="1:16" x14ac:dyDescent="0.25">
      <c r="A64" s="37" t="s">
        <v>20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8"/>
      <c r="P64" s="12"/>
    </row>
    <row r="65" spans="1:16" x14ac:dyDescent="0.25">
      <c r="A65" s="3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9"/>
      <c r="P65" s="13"/>
    </row>
    <row r="66" spans="1:16" ht="15.75" thickBot="1" x14ac:dyDescent="0.3">
      <c r="A66" s="39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30"/>
      <c r="P66" s="15"/>
    </row>
    <row r="67" spans="1:16" x14ac:dyDescent="0.25">
      <c r="A67" s="34" t="s">
        <v>21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31"/>
      <c r="P67" s="17"/>
    </row>
    <row r="68" spans="1:16" x14ac:dyDescent="0.25">
      <c r="A68" s="3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32"/>
      <c r="P68" s="18"/>
    </row>
    <row r="69" spans="1:16" ht="15.75" thickBot="1" x14ac:dyDescent="0.3">
      <c r="A69" s="36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3"/>
      <c r="P69" s="20"/>
    </row>
    <row r="70" spans="1:16" x14ac:dyDescent="0.25">
      <c r="A70" s="37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28"/>
      <c r="P70" s="12"/>
    </row>
    <row r="71" spans="1:16" x14ac:dyDescent="0.25">
      <c r="A71" s="3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9"/>
      <c r="P71" s="13"/>
    </row>
    <row r="72" spans="1:16" ht="15.75" thickBot="1" x14ac:dyDescent="0.3">
      <c r="A72" s="39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30"/>
      <c r="P72" s="15"/>
    </row>
    <row r="73" spans="1:16" x14ac:dyDescent="0.25">
      <c r="A73" s="34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31"/>
      <c r="P73" s="17"/>
    </row>
    <row r="74" spans="1:16" x14ac:dyDescent="0.25">
      <c r="A74" s="3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32"/>
      <c r="P74" s="18"/>
    </row>
    <row r="75" spans="1:16" ht="15.75" thickBot="1" x14ac:dyDescent="0.3">
      <c r="A75" s="36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33"/>
      <c r="P75" s="20"/>
    </row>
    <row r="76" spans="1:16" x14ac:dyDescent="0.25">
      <c r="A76" s="37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28"/>
      <c r="P76" s="12"/>
    </row>
    <row r="77" spans="1:16" x14ac:dyDescent="0.25">
      <c r="A77" s="3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9"/>
      <c r="P77" s="13"/>
    </row>
    <row r="78" spans="1:16" ht="15.75" thickBot="1" x14ac:dyDescent="0.3">
      <c r="A78" s="39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30"/>
      <c r="P78" s="15"/>
    </row>
    <row r="79" spans="1:16" x14ac:dyDescent="0.25">
      <c r="A79" s="34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31"/>
      <c r="P79" s="17"/>
    </row>
    <row r="80" spans="1:16" x14ac:dyDescent="0.25">
      <c r="A80" s="3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2"/>
      <c r="P80" s="18"/>
    </row>
    <row r="81" spans="1:16" ht="15.75" thickBot="1" x14ac:dyDescent="0.3">
      <c r="A81" s="36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33"/>
      <c r="P81" s="20"/>
    </row>
    <row r="82" spans="1:16" x14ac:dyDescent="0.25">
      <c r="A82" s="37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28"/>
      <c r="P82" s="12"/>
    </row>
    <row r="83" spans="1:16" x14ac:dyDescent="0.25">
      <c r="A83" s="3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9"/>
      <c r="P83" s="13"/>
    </row>
    <row r="84" spans="1:16" ht="15.75" thickBot="1" x14ac:dyDescent="0.3">
      <c r="A84" s="39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30"/>
      <c r="P84" s="15"/>
    </row>
    <row r="85" spans="1:16" x14ac:dyDescent="0.25">
      <c r="A85" s="34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31"/>
      <c r="P85" s="17"/>
    </row>
    <row r="86" spans="1:16" x14ac:dyDescent="0.25">
      <c r="A86" s="3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2"/>
      <c r="P86" s="18"/>
    </row>
    <row r="87" spans="1:16" ht="15.75" thickBot="1" x14ac:dyDescent="0.3">
      <c r="A87" s="36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33"/>
      <c r="P87" s="20"/>
    </row>
    <row r="88" spans="1:16" x14ac:dyDescent="0.25">
      <c r="A88" s="37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28"/>
      <c r="P88" s="12"/>
    </row>
    <row r="89" spans="1:16" x14ac:dyDescent="0.25">
      <c r="A89" s="3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9"/>
      <c r="P89" s="13"/>
    </row>
    <row r="90" spans="1:16" ht="15.75" thickBot="1" x14ac:dyDescent="0.3">
      <c r="A90" s="39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30"/>
      <c r="P90" s="15"/>
    </row>
    <row r="91" spans="1:16" x14ac:dyDescent="0.25">
      <c r="A91" s="34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31"/>
      <c r="P91" s="17"/>
    </row>
    <row r="92" spans="1:16" x14ac:dyDescent="0.25">
      <c r="A92" s="3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32"/>
      <c r="P92" s="18"/>
    </row>
    <row r="93" spans="1:16" ht="15.75" thickBot="1" x14ac:dyDescent="0.3">
      <c r="A93" s="36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33"/>
      <c r="P93" s="20"/>
    </row>
    <row r="94" spans="1:16" x14ac:dyDescent="0.25">
      <c r="A94" s="37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28"/>
      <c r="P94" s="12"/>
    </row>
    <row r="95" spans="1:16" x14ac:dyDescent="0.25">
      <c r="A95" s="3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9"/>
      <c r="P95" s="13"/>
    </row>
    <row r="96" spans="1:16" ht="15.75" thickBot="1" x14ac:dyDescent="0.3">
      <c r="A96" s="39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30"/>
      <c r="P96" s="15"/>
    </row>
    <row r="97" spans="1:16" x14ac:dyDescent="0.25">
      <c r="A97" s="34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31"/>
      <c r="P97" s="17"/>
    </row>
    <row r="98" spans="1:16" x14ac:dyDescent="0.25">
      <c r="A98" s="3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32"/>
      <c r="P98" s="18"/>
    </row>
    <row r="99" spans="1:16" ht="15.75" thickBot="1" x14ac:dyDescent="0.3">
      <c r="A99" s="36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33"/>
      <c r="P99" s="20"/>
    </row>
    <row r="100" spans="1:16" x14ac:dyDescent="0.25">
      <c r="A100" s="37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28"/>
      <c r="P100" s="12"/>
    </row>
    <row r="101" spans="1:16" x14ac:dyDescent="0.25">
      <c r="A101" s="3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9"/>
      <c r="P101" s="13"/>
    </row>
    <row r="102" spans="1:16" ht="15.75" thickBot="1" x14ac:dyDescent="0.3">
      <c r="A102" s="39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30"/>
      <c r="P102" s="15"/>
    </row>
    <row r="103" spans="1:16" x14ac:dyDescent="0.25">
      <c r="A103" s="34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31"/>
      <c r="P103" s="17"/>
    </row>
    <row r="104" spans="1:16" x14ac:dyDescent="0.25">
      <c r="A104" s="3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32"/>
      <c r="P104" s="18"/>
    </row>
    <row r="105" spans="1:16" ht="15.75" thickBot="1" x14ac:dyDescent="0.3">
      <c r="A105" s="36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33"/>
      <c r="P105" s="20"/>
    </row>
    <row r="106" spans="1:16" x14ac:dyDescent="0.25">
      <c r="A106" s="37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28"/>
      <c r="P106" s="12"/>
    </row>
    <row r="107" spans="1:16" x14ac:dyDescent="0.25">
      <c r="A107" s="3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9"/>
      <c r="P107" s="13"/>
    </row>
    <row r="108" spans="1:16" ht="15.75" thickBot="1" x14ac:dyDescent="0.3">
      <c r="A108" s="39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30"/>
      <c r="P108" s="15"/>
    </row>
    <row r="109" spans="1:16" x14ac:dyDescent="0.25">
      <c r="A109" s="34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31"/>
      <c r="P109" s="17"/>
    </row>
    <row r="110" spans="1:16" x14ac:dyDescent="0.25">
      <c r="A110" s="3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32"/>
      <c r="P110" s="18"/>
    </row>
    <row r="111" spans="1:16" ht="15.75" thickBot="1" x14ac:dyDescent="0.3">
      <c r="A111" s="36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33"/>
      <c r="P111" s="20"/>
    </row>
    <row r="112" spans="1:16" x14ac:dyDescent="0.25">
      <c r="A112" s="37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28"/>
      <c r="P112" s="12"/>
    </row>
    <row r="113" spans="1:16" x14ac:dyDescent="0.25">
      <c r="A113" s="3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9"/>
      <c r="P113" s="13"/>
    </row>
    <row r="114" spans="1:16" ht="15.75" thickBot="1" x14ac:dyDescent="0.3">
      <c r="A114" s="39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30"/>
      <c r="P114" s="15"/>
    </row>
    <row r="115" spans="1:16" x14ac:dyDescent="0.25">
      <c r="A115" s="34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31"/>
      <c r="P115" s="17"/>
    </row>
    <row r="116" spans="1:16" x14ac:dyDescent="0.25">
      <c r="A116" s="3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32"/>
      <c r="P116" s="18"/>
    </row>
    <row r="117" spans="1:16" ht="15.75" thickBot="1" x14ac:dyDescent="0.3">
      <c r="A117" s="36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33"/>
      <c r="P117" s="20"/>
    </row>
    <row r="118" spans="1:16" x14ac:dyDescent="0.25">
      <c r="A118" s="37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28"/>
      <c r="P118" s="12"/>
    </row>
    <row r="119" spans="1:16" x14ac:dyDescent="0.25">
      <c r="A119" s="3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9"/>
      <c r="P119" s="13"/>
    </row>
    <row r="120" spans="1:16" ht="15.75" thickBot="1" x14ac:dyDescent="0.3">
      <c r="A120" s="39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30"/>
      <c r="P120" s="15"/>
    </row>
    <row r="121" spans="1:16" x14ac:dyDescent="0.25">
      <c r="A121" s="34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31"/>
      <c r="P121" s="17"/>
    </row>
    <row r="122" spans="1:16" x14ac:dyDescent="0.25">
      <c r="A122" s="3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32"/>
      <c r="P122" s="18"/>
    </row>
    <row r="123" spans="1:16" ht="15.75" thickBot="1" x14ac:dyDescent="0.3">
      <c r="A123" s="36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33"/>
      <c r="P123" s="20"/>
    </row>
    <row r="124" spans="1:16" x14ac:dyDescent="0.25">
      <c r="A124" s="37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28"/>
      <c r="P124" s="12"/>
    </row>
    <row r="125" spans="1:16" x14ac:dyDescent="0.25">
      <c r="A125" s="3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9"/>
      <c r="P125" s="13"/>
    </row>
    <row r="126" spans="1:16" ht="15.75" thickBot="1" x14ac:dyDescent="0.3">
      <c r="A126" s="39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30"/>
      <c r="P126" s="15"/>
    </row>
    <row r="127" spans="1:16" x14ac:dyDescent="0.25">
      <c r="A127" s="34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31"/>
      <c r="P127" s="17"/>
    </row>
    <row r="128" spans="1:16" x14ac:dyDescent="0.25">
      <c r="A128" s="3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32"/>
      <c r="P128" s="18"/>
    </row>
    <row r="129" spans="1:16" ht="15.75" thickBot="1" x14ac:dyDescent="0.3">
      <c r="A129" s="36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33"/>
      <c r="P129" s="20"/>
    </row>
    <row r="130" spans="1:16" x14ac:dyDescent="0.25">
      <c r="A130" s="37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28"/>
      <c r="P130" s="12"/>
    </row>
    <row r="131" spans="1:16" x14ac:dyDescent="0.25">
      <c r="A131" s="3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9"/>
      <c r="P131" s="13"/>
    </row>
    <row r="132" spans="1:16" ht="15.75" thickBot="1" x14ac:dyDescent="0.3">
      <c r="A132" s="39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30"/>
      <c r="P132" s="15"/>
    </row>
    <row r="133" spans="1:16" x14ac:dyDescent="0.25">
      <c r="A133" s="34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31"/>
      <c r="P133" s="17"/>
    </row>
    <row r="134" spans="1:16" x14ac:dyDescent="0.25">
      <c r="A134" s="3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32"/>
      <c r="P134" s="18"/>
    </row>
    <row r="135" spans="1:16" ht="15.75" thickBot="1" x14ac:dyDescent="0.3">
      <c r="A135" s="36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3"/>
      <c r="P135" s="20"/>
    </row>
    <row r="136" spans="1:16" x14ac:dyDescent="0.25">
      <c r="A136" s="37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28"/>
      <c r="P136" s="12"/>
    </row>
    <row r="137" spans="1:16" x14ac:dyDescent="0.25">
      <c r="A137" s="3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9"/>
      <c r="P137" s="13"/>
    </row>
    <row r="138" spans="1:16" ht="15.75" thickBot="1" x14ac:dyDescent="0.3">
      <c r="A138" s="39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30"/>
      <c r="P138" s="15"/>
    </row>
    <row r="139" spans="1:16" x14ac:dyDescent="0.25">
      <c r="A139" s="3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31"/>
      <c r="P139" s="17"/>
    </row>
    <row r="140" spans="1:16" x14ac:dyDescent="0.25">
      <c r="A140" s="3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32"/>
      <c r="P140" s="18"/>
    </row>
    <row r="141" spans="1:16" ht="15.75" thickBot="1" x14ac:dyDescent="0.3">
      <c r="A141" s="36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33"/>
      <c r="P141" s="20"/>
    </row>
    <row r="142" spans="1:16" x14ac:dyDescent="0.25">
      <c r="A142" s="37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28"/>
      <c r="P142" s="12"/>
    </row>
    <row r="143" spans="1:16" x14ac:dyDescent="0.25">
      <c r="A143" s="3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9"/>
      <c r="P143" s="13"/>
    </row>
    <row r="144" spans="1:16" ht="15.75" thickBot="1" x14ac:dyDescent="0.3">
      <c r="A144" s="39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30"/>
      <c r="P144" s="15"/>
    </row>
    <row r="145" spans="1:16" x14ac:dyDescent="0.25">
      <c r="A145" s="34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31"/>
      <c r="P145" s="17"/>
    </row>
    <row r="146" spans="1:16" x14ac:dyDescent="0.25">
      <c r="A146" s="3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32"/>
      <c r="P146" s="18"/>
    </row>
    <row r="147" spans="1:16" ht="15.75" thickBot="1" x14ac:dyDescent="0.3">
      <c r="A147" s="36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33"/>
      <c r="P147" s="20"/>
    </row>
    <row r="148" spans="1:16" x14ac:dyDescent="0.25">
      <c r="A148" s="37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28"/>
      <c r="P148" s="12"/>
    </row>
    <row r="149" spans="1:16" x14ac:dyDescent="0.25">
      <c r="A149" s="3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9"/>
      <c r="P149" s="13"/>
    </row>
    <row r="150" spans="1:16" ht="15.75" thickBot="1" x14ac:dyDescent="0.3">
      <c r="A150" s="39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30"/>
      <c r="P150" s="15"/>
    </row>
    <row r="151" spans="1:16" x14ac:dyDescent="0.25">
      <c r="A151" s="34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31"/>
      <c r="P151" s="17"/>
    </row>
    <row r="152" spans="1:16" x14ac:dyDescent="0.25">
      <c r="A152" s="3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32"/>
      <c r="P152" s="18"/>
    </row>
    <row r="153" spans="1:16" ht="15.75" thickBot="1" x14ac:dyDescent="0.3">
      <c r="A153" s="36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33"/>
      <c r="P153" s="20"/>
    </row>
    <row r="154" spans="1:16" x14ac:dyDescent="0.25">
      <c r="A154" s="37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28"/>
      <c r="P154" s="12"/>
    </row>
    <row r="155" spans="1:16" x14ac:dyDescent="0.25">
      <c r="A155" s="3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9"/>
      <c r="P155" s="13"/>
    </row>
    <row r="156" spans="1:16" ht="15.75" thickBot="1" x14ac:dyDescent="0.3">
      <c r="A156" s="39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30"/>
      <c r="P156" s="15"/>
    </row>
    <row r="157" spans="1:16" x14ac:dyDescent="0.25">
      <c r="A157" s="34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31"/>
      <c r="P157" s="17"/>
    </row>
    <row r="158" spans="1:16" x14ac:dyDescent="0.25">
      <c r="A158" s="3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32"/>
      <c r="P158" s="18"/>
    </row>
    <row r="159" spans="1:16" ht="15.75" thickBot="1" x14ac:dyDescent="0.3">
      <c r="A159" s="36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33"/>
      <c r="P159" s="20"/>
    </row>
    <row r="160" spans="1:16" x14ac:dyDescent="0.25">
      <c r="A160" s="37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28"/>
      <c r="P160" s="12"/>
    </row>
    <row r="161" spans="1:16" x14ac:dyDescent="0.25">
      <c r="A161" s="3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9"/>
      <c r="P161" s="13"/>
    </row>
    <row r="162" spans="1:16" ht="15.75" thickBot="1" x14ac:dyDescent="0.3">
      <c r="A162" s="39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30"/>
      <c r="P162" s="15"/>
    </row>
    <row r="163" spans="1:16" x14ac:dyDescent="0.25">
      <c r="A163" s="34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31"/>
      <c r="P163" s="17"/>
    </row>
    <row r="164" spans="1:16" x14ac:dyDescent="0.25">
      <c r="A164" s="3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32"/>
      <c r="P164" s="18"/>
    </row>
    <row r="165" spans="1:16" ht="15.75" thickBot="1" x14ac:dyDescent="0.3">
      <c r="A165" s="36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33"/>
      <c r="P165" s="20"/>
    </row>
    <row r="166" spans="1:16" x14ac:dyDescent="0.25">
      <c r="A166" s="37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28"/>
      <c r="P166" s="12"/>
    </row>
    <row r="167" spans="1:16" x14ac:dyDescent="0.25">
      <c r="A167" s="3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9"/>
      <c r="P167" s="13"/>
    </row>
    <row r="168" spans="1:16" ht="15.75" thickBot="1" x14ac:dyDescent="0.3">
      <c r="A168" s="39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30"/>
      <c r="P168" s="15"/>
    </row>
    <row r="169" spans="1:16" x14ac:dyDescent="0.25">
      <c r="A169" s="34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31"/>
      <c r="P169" s="17"/>
    </row>
    <row r="170" spans="1:16" x14ac:dyDescent="0.25">
      <c r="A170" s="3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32"/>
      <c r="P170" s="18"/>
    </row>
    <row r="171" spans="1:16" ht="15.75" thickBot="1" x14ac:dyDescent="0.3">
      <c r="A171" s="36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33"/>
      <c r="P171" s="20"/>
    </row>
    <row r="172" spans="1:16" x14ac:dyDescent="0.25">
      <c r="A172" s="37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28"/>
      <c r="P172" s="12"/>
    </row>
    <row r="173" spans="1:16" x14ac:dyDescent="0.25">
      <c r="A173" s="3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9"/>
      <c r="P173" s="13"/>
    </row>
    <row r="174" spans="1:16" ht="15.75" thickBot="1" x14ac:dyDescent="0.3">
      <c r="A174" s="39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30"/>
      <c r="P174" s="15"/>
    </row>
    <row r="175" spans="1:16" x14ac:dyDescent="0.25">
      <c r="A175" s="34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31"/>
      <c r="P175" s="17"/>
    </row>
    <row r="176" spans="1:16" x14ac:dyDescent="0.25">
      <c r="A176" s="3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32"/>
      <c r="P176" s="18"/>
    </row>
    <row r="177" spans="1:16" ht="15.75" thickBot="1" x14ac:dyDescent="0.3">
      <c r="A177" s="36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33"/>
      <c r="P177" s="20"/>
    </row>
    <row r="178" spans="1:16" x14ac:dyDescent="0.25">
      <c r="A178" s="37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28"/>
      <c r="P178" s="12"/>
    </row>
    <row r="179" spans="1:16" x14ac:dyDescent="0.25">
      <c r="A179" s="3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9"/>
      <c r="P179" s="13"/>
    </row>
    <row r="180" spans="1:16" ht="15.75" thickBot="1" x14ac:dyDescent="0.3">
      <c r="A180" s="39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30"/>
      <c r="P180" s="15"/>
    </row>
    <row r="181" spans="1:16" x14ac:dyDescent="0.25">
      <c r="A181" s="34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31"/>
      <c r="P181" s="17"/>
    </row>
    <row r="182" spans="1:16" x14ac:dyDescent="0.25">
      <c r="A182" s="3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32"/>
      <c r="P182" s="18"/>
    </row>
    <row r="183" spans="1:16" ht="15.75" thickBot="1" x14ac:dyDescent="0.3">
      <c r="A183" s="36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33"/>
      <c r="P183" s="20"/>
    </row>
    <row r="184" spans="1:16" x14ac:dyDescent="0.25">
      <c r="A184" s="37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28"/>
      <c r="P184" s="12"/>
    </row>
    <row r="185" spans="1:16" x14ac:dyDescent="0.25">
      <c r="A185" s="3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9"/>
      <c r="P185" s="13"/>
    </row>
    <row r="186" spans="1:16" ht="15.75" thickBot="1" x14ac:dyDescent="0.3">
      <c r="A186" s="39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30"/>
      <c r="P186" s="15"/>
    </row>
    <row r="187" spans="1:16" x14ac:dyDescent="0.25">
      <c r="A187" s="34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31"/>
      <c r="P187" s="17"/>
    </row>
    <row r="188" spans="1:16" x14ac:dyDescent="0.25">
      <c r="A188" s="3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32"/>
      <c r="P188" s="18"/>
    </row>
    <row r="189" spans="1:16" ht="15.75" thickBot="1" x14ac:dyDescent="0.3">
      <c r="A189" s="36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33"/>
      <c r="P189" s="20"/>
    </row>
    <row r="190" spans="1:16" x14ac:dyDescent="0.25">
      <c r="A190" s="37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28"/>
      <c r="P190" s="12"/>
    </row>
    <row r="191" spans="1:16" x14ac:dyDescent="0.25">
      <c r="A191" s="3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9"/>
      <c r="P191" s="13"/>
    </row>
    <row r="192" spans="1:16" ht="15.75" thickBot="1" x14ac:dyDescent="0.3">
      <c r="A192" s="39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30"/>
      <c r="P192" s="15"/>
    </row>
    <row r="193" spans="1:16" x14ac:dyDescent="0.25">
      <c r="A193" s="34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31"/>
      <c r="P193" s="17"/>
    </row>
    <row r="194" spans="1:16" x14ac:dyDescent="0.25">
      <c r="A194" s="3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32"/>
      <c r="P194" s="18"/>
    </row>
    <row r="195" spans="1:16" ht="15.75" thickBot="1" x14ac:dyDescent="0.3">
      <c r="A195" s="36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33"/>
      <c r="P195" s="20"/>
    </row>
    <row r="196" spans="1:16" x14ac:dyDescent="0.25">
      <c r="A196" s="37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28"/>
      <c r="P196" s="12"/>
    </row>
    <row r="197" spans="1:16" x14ac:dyDescent="0.25">
      <c r="A197" s="3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9"/>
      <c r="P197" s="13"/>
    </row>
    <row r="198" spans="1:16" ht="15.75" thickBot="1" x14ac:dyDescent="0.3">
      <c r="A198" s="39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30"/>
      <c r="P198" s="15"/>
    </row>
    <row r="199" spans="1:16" x14ac:dyDescent="0.25">
      <c r="A199" s="34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31"/>
      <c r="P199" s="17"/>
    </row>
    <row r="200" spans="1:16" x14ac:dyDescent="0.25">
      <c r="A200" s="3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32"/>
      <c r="P200" s="18"/>
    </row>
    <row r="201" spans="1:16" ht="15.75" thickBot="1" x14ac:dyDescent="0.3">
      <c r="A201" s="36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33"/>
      <c r="P201" s="20"/>
    </row>
    <row r="202" spans="1:16" x14ac:dyDescent="0.25">
      <c r="A202" s="37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28"/>
      <c r="P202" s="12"/>
    </row>
    <row r="203" spans="1:16" x14ac:dyDescent="0.25">
      <c r="A203" s="3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9"/>
      <c r="P203" s="13"/>
    </row>
    <row r="204" spans="1:16" ht="15.75" thickBot="1" x14ac:dyDescent="0.3">
      <c r="A204" s="39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30"/>
      <c r="P204" s="15"/>
    </row>
    <row r="205" spans="1:16" x14ac:dyDescent="0.25">
      <c r="A205" s="34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31"/>
      <c r="P205" s="17"/>
    </row>
    <row r="206" spans="1:16" x14ac:dyDescent="0.25">
      <c r="A206" s="3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32"/>
      <c r="P206" s="18"/>
    </row>
    <row r="207" spans="1:16" ht="15.75" thickBot="1" x14ac:dyDescent="0.3">
      <c r="A207" s="36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33"/>
      <c r="P207" s="20"/>
    </row>
    <row r="208" spans="1:16" x14ac:dyDescent="0.25">
      <c r="A208" s="37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28"/>
      <c r="P208" s="12"/>
    </row>
    <row r="209" spans="1:16" x14ac:dyDescent="0.25">
      <c r="A209" s="3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9"/>
      <c r="P209" s="13"/>
    </row>
    <row r="210" spans="1:16" ht="15.75" thickBot="1" x14ac:dyDescent="0.3">
      <c r="A210" s="39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30"/>
      <c r="P210" s="15"/>
    </row>
    <row r="211" spans="1:16" x14ac:dyDescent="0.25">
      <c r="A211" s="34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31"/>
      <c r="P211" s="17"/>
    </row>
    <row r="212" spans="1:16" x14ac:dyDescent="0.25">
      <c r="A212" s="3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32"/>
      <c r="P212" s="18"/>
    </row>
    <row r="213" spans="1:16" ht="15.75" thickBot="1" x14ac:dyDescent="0.3">
      <c r="A213" s="36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33"/>
      <c r="P213" s="20"/>
    </row>
    <row r="214" spans="1:16" x14ac:dyDescent="0.25">
      <c r="A214" s="37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28"/>
      <c r="P214" s="12"/>
    </row>
    <row r="215" spans="1:16" x14ac:dyDescent="0.25">
      <c r="A215" s="3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9"/>
      <c r="P215" s="13"/>
    </row>
    <row r="216" spans="1:16" ht="15.75" thickBot="1" x14ac:dyDescent="0.3">
      <c r="A216" s="39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30"/>
      <c r="P216" s="15"/>
    </row>
    <row r="217" spans="1:16" x14ac:dyDescent="0.25">
      <c r="A217" s="34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31"/>
      <c r="P217" s="17"/>
    </row>
    <row r="218" spans="1:16" x14ac:dyDescent="0.25">
      <c r="A218" s="3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32"/>
      <c r="P218" s="18"/>
    </row>
    <row r="219" spans="1:16" ht="15.75" thickBot="1" x14ac:dyDescent="0.3">
      <c r="A219" s="36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33"/>
      <c r="P219" s="20"/>
    </row>
    <row r="220" spans="1:16" x14ac:dyDescent="0.25">
      <c r="A220" s="37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28"/>
      <c r="P220" s="12"/>
    </row>
    <row r="221" spans="1:16" x14ac:dyDescent="0.25">
      <c r="A221" s="3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9"/>
      <c r="P221" s="13"/>
    </row>
    <row r="222" spans="1:16" ht="15.75" thickBot="1" x14ac:dyDescent="0.3">
      <c r="A222" s="39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30"/>
      <c r="P222" s="15"/>
    </row>
    <row r="223" spans="1:16" x14ac:dyDescent="0.25">
      <c r="A223" s="34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31"/>
      <c r="P223" s="17"/>
    </row>
    <row r="224" spans="1:16" x14ac:dyDescent="0.25">
      <c r="A224" s="3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32"/>
      <c r="P224" s="18"/>
    </row>
    <row r="225" spans="1:16" ht="15.75" thickBot="1" x14ac:dyDescent="0.3">
      <c r="A225" s="36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33"/>
      <c r="P225" s="20"/>
    </row>
    <row r="226" spans="1:16" x14ac:dyDescent="0.25">
      <c r="A226" s="37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28"/>
      <c r="P226" s="12"/>
    </row>
    <row r="227" spans="1:16" x14ac:dyDescent="0.25">
      <c r="A227" s="38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9"/>
      <c r="P227" s="13"/>
    </row>
    <row r="228" spans="1:16" ht="15.75" thickBot="1" x14ac:dyDescent="0.3">
      <c r="A228" s="39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30"/>
      <c r="P228" s="15"/>
    </row>
    <row r="229" spans="1:16" x14ac:dyDescent="0.25">
      <c r="A229" s="34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31"/>
      <c r="P229" s="17"/>
    </row>
    <row r="230" spans="1:16" x14ac:dyDescent="0.25">
      <c r="A230" s="3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32"/>
      <c r="P230" s="18"/>
    </row>
    <row r="231" spans="1:16" ht="15.75" thickBot="1" x14ac:dyDescent="0.3">
      <c r="A231" s="36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33"/>
      <c r="P231" s="20"/>
    </row>
    <row r="232" spans="1:16" x14ac:dyDescent="0.25">
      <c r="A232" s="37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28"/>
      <c r="P232" s="12"/>
    </row>
    <row r="233" spans="1:16" x14ac:dyDescent="0.25">
      <c r="A233" s="38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9"/>
      <c r="P233" s="13"/>
    </row>
    <row r="234" spans="1:16" ht="15.75" thickBot="1" x14ac:dyDescent="0.3">
      <c r="A234" s="39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30"/>
      <c r="P234" s="15"/>
    </row>
    <row r="235" spans="1:16" x14ac:dyDescent="0.25">
      <c r="A235" s="34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31"/>
      <c r="P235" s="17"/>
    </row>
    <row r="236" spans="1:16" x14ac:dyDescent="0.25">
      <c r="A236" s="3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32"/>
      <c r="P236" s="18"/>
    </row>
    <row r="237" spans="1:16" ht="15.75" thickBot="1" x14ac:dyDescent="0.3">
      <c r="A237" s="36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33"/>
      <c r="P237" s="20"/>
    </row>
    <row r="238" spans="1:16" x14ac:dyDescent="0.25">
      <c r="A238" s="37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28"/>
      <c r="P238" s="12"/>
    </row>
    <row r="239" spans="1:16" x14ac:dyDescent="0.25">
      <c r="A239" s="3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9"/>
      <c r="P239" s="13"/>
    </row>
    <row r="240" spans="1:16" ht="15.75" thickBot="1" x14ac:dyDescent="0.3">
      <c r="A240" s="39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30"/>
      <c r="P240" s="15"/>
    </row>
    <row r="241" spans="1:16" x14ac:dyDescent="0.25">
      <c r="A241" s="34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31"/>
      <c r="P241" s="17"/>
    </row>
    <row r="242" spans="1:16" x14ac:dyDescent="0.25">
      <c r="A242" s="3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32"/>
      <c r="P242" s="18"/>
    </row>
    <row r="243" spans="1:16" ht="15.75" thickBot="1" x14ac:dyDescent="0.3">
      <c r="A243" s="36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33"/>
      <c r="P243" s="20"/>
    </row>
    <row r="244" spans="1:16" x14ac:dyDescent="0.25">
      <c r="A244" s="37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28"/>
      <c r="P244" s="12"/>
    </row>
    <row r="245" spans="1:16" x14ac:dyDescent="0.25">
      <c r="A245" s="38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9"/>
      <c r="P245" s="13"/>
    </row>
    <row r="246" spans="1:16" ht="15.75" thickBot="1" x14ac:dyDescent="0.3">
      <c r="A246" s="39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30"/>
      <c r="P246" s="15"/>
    </row>
    <row r="247" spans="1:16" x14ac:dyDescent="0.25">
      <c r="A247" s="34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31"/>
      <c r="P247" s="17"/>
    </row>
    <row r="248" spans="1:16" x14ac:dyDescent="0.25">
      <c r="A248" s="3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32"/>
      <c r="P248" s="18"/>
    </row>
    <row r="249" spans="1:16" ht="15.75" thickBot="1" x14ac:dyDescent="0.3">
      <c r="A249" s="36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33"/>
      <c r="P249" s="20"/>
    </row>
    <row r="250" spans="1:16" x14ac:dyDescent="0.25">
      <c r="A250" s="37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28"/>
      <c r="P250" s="12"/>
    </row>
    <row r="251" spans="1:16" x14ac:dyDescent="0.25">
      <c r="A251" s="38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9"/>
      <c r="P251" s="13"/>
    </row>
    <row r="252" spans="1:16" ht="15.75" thickBot="1" x14ac:dyDescent="0.3">
      <c r="A252" s="39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30"/>
      <c r="P252" s="15"/>
    </row>
    <row r="253" spans="1:16" x14ac:dyDescent="0.25">
      <c r="A253" s="34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31"/>
      <c r="P253" s="17"/>
    </row>
    <row r="254" spans="1:16" x14ac:dyDescent="0.25">
      <c r="A254" s="3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32"/>
      <c r="P254" s="18"/>
    </row>
    <row r="255" spans="1:16" ht="15.75" thickBot="1" x14ac:dyDescent="0.3">
      <c r="A255" s="36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33"/>
      <c r="P255" s="20"/>
    </row>
    <row r="256" spans="1:16" x14ac:dyDescent="0.25">
      <c r="A256" s="37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28"/>
      <c r="P256" s="12"/>
    </row>
    <row r="257" spans="1:16" x14ac:dyDescent="0.25">
      <c r="A257" s="3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9"/>
      <c r="P257" s="13"/>
    </row>
    <row r="258" spans="1:16" ht="15.75" thickBot="1" x14ac:dyDescent="0.3">
      <c r="A258" s="39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30"/>
      <c r="P258" s="15"/>
    </row>
    <row r="259" spans="1:16" x14ac:dyDescent="0.25">
      <c r="A259" s="34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31"/>
      <c r="P259" s="17"/>
    </row>
    <row r="260" spans="1:16" x14ac:dyDescent="0.25">
      <c r="A260" s="3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32"/>
      <c r="P260" s="18"/>
    </row>
    <row r="261" spans="1:16" ht="15.75" thickBot="1" x14ac:dyDescent="0.3">
      <c r="A261" s="36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33"/>
      <c r="P261" s="20"/>
    </row>
    <row r="262" spans="1:16" x14ac:dyDescent="0.25">
      <c r="A262" s="37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28"/>
      <c r="P262" s="12"/>
    </row>
    <row r="263" spans="1:16" x14ac:dyDescent="0.25">
      <c r="A263" s="38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29"/>
      <c r="P263" s="13"/>
    </row>
    <row r="264" spans="1:16" ht="15.75" thickBot="1" x14ac:dyDescent="0.3">
      <c r="A264" s="39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30"/>
      <c r="P264" s="15"/>
    </row>
    <row r="265" spans="1:16" x14ac:dyDescent="0.25">
      <c r="A265" s="34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31"/>
      <c r="P265" s="17"/>
    </row>
    <row r="266" spans="1:16" x14ac:dyDescent="0.25">
      <c r="A266" s="3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32"/>
      <c r="P266" s="18"/>
    </row>
    <row r="267" spans="1:16" ht="15.75" thickBot="1" x14ac:dyDescent="0.3">
      <c r="A267" s="36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33"/>
      <c r="P267" s="20"/>
    </row>
    <row r="268" spans="1:16" x14ac:dyDescent="0.25">
      <c r="A268" s="37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28"/>
      <c r="P268" s="12"/>
    </row>
    <row r="269" spans="1:16" x14ac:dyDescent="0.25">
      <c r="A269" s="3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29"/>
      <c r="P269" s="13"/>
    </row>
    <row r="270" spans="1:16" ht="15.75" thickBot="1" x14ac:dyDescent="0.3">
      <c r="A270" s="39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30"/>
      <c r="P270" s="15"/>
    </row>
    <row r="271" spans="1:16" x14ac:dyDescent="0.25">
      <c r="A271" s="34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31"/>
      <c r="P271" s="17"/>
    </row>
    <row r="272" spans="1:16" x14ac:dyDescent="0.25">
      <c r="A272" s="3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32"/>
      <c r="P272" s="18"/>
    </row>
    <row r="273" spans="1:16" ht="15.75" thickBot="1" x14ac:dyDescent="0.3">
      <c r="A273" s="36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33"/>
      <c r="P273" s="20"/>
    </row>
    <row r="274" spans="1:16" x14ac:dyDescent="0.25">
      <c r="A274" s="37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28"/>
      <c r="P274" s="12"/>
    </row>
    <row r="275" spans="1:16" x14ac:dyDescent="0.25">
      <c r="A275" s="38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29"/>
      <c r="P275" s="13"/>
    </row>
    <row r="276" spans="1:16" ht="15.75" thickBot="1" x14ac:dyDescent="0.3">
      <c r="A276" s="39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30"/>
      <c r="P276" s="15"/>
    </row>
    <row r="277" spans="1:16" x14ac:dyDescent="0.25">
      <c r="A277" s="34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31"/>
      <c r="P277" s="17"/>
    </row>
    <row r="278" spans="1:16" x14ac:dyDescent="0.25">
      <c r="A278" s="3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32"/>
      <c r="P278" s="18"/>
    </row>
    <row r="279" spans="1:16" ht="15.75" thickBot="1" x14ac:dyDescent="0.3">
      <c r="A279" s="36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33"/>
      <c r="P279" s="20"/>
    </row>
    <row r="280" spans="1:16" x14ac:dyDescent="0.25">
      <c r="A280" s="37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28"/>
      <c r="P280" s="12"/>
    </row>
    <row r="281" spans="1:16" x14ac:dyDescent="0.25">
      <c r="A281" s="38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29"/>
      <c r="P281" s="13"/>
    </row>
    <row r="282" spans="1:16" ht="15.75" thickBot="1" x14ac:dyDescent="0.3">
      <c r="A282" s="39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30"/>
      <c r="P282" s="15"/>
    </row>
    <row r="283" spans="1:16" x14ac:dyDescent="0.25">
      <c r="A283" s="34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31"/>
      <c r="P283" s="17"/>
    </row>
    <row r="284" spans="1:16" x14ac:dyDescent="0.25">
      <c r="A284" s="3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32"/>
      <c r="P284" s="18"/>
    </row>
    <row r="285" spans="1:16" ht="15.75" thickBot="1" x14ac:dyDescent="0.3">
      <c r="A285" s="36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33"/>
      <c r="P285" s="20"/>
    </row>
    <row r="286" spans="1:16" x14ac:dyDescent="0.25">
      <c r="A286" s="37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28"/>
      <c r="P286" s="12"/>
    </row>
    <row r="287" spans="1:16" x14ac:dyDescent="0.25">
      <c r="A287" s="38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29"/>
      <c r="P287" s="13"/>
    </row>
    <row r="288" spans="1:16" ht="15.75" thickBot="1" x14ac:dyDescent="0.3">
      <c r="A288" s="39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30"/>
      <c r="P288" s="15"/>
    </row>
    <row r="289" spans="1:16" x14ac:dyDescent="0.25">
      <c r="A289" s="34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31"/>
      <c r="P289" s="17"/>
    </row>
    <row r="290" spans="1:16" x14ac:dyDescent="0.25">
      <c r="A290" s="3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32"/>
      <c r="P290" s="18"/>
    </row>
    <row r="291" spans="1:16" ht="15.75" thickBot="1" x14ac:dyDescent="0.3">
      <c r="A291" s="36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33"/>
      <c r="P291" s="20"/>
    </row>
    <row r="292" spans="1:16" x14ac:dyDescent="0.25">
      <c r="A292" s="37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28"/>
      <c r="P292" s="12"/>
    </row>
    <row r="293" spans="1:16" x14ac:dyDescent="0.25">
      <c r="A293" s="38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29"/>
      <c r="P293" s="13"/>
    </row>
    <row r="294" spans="1:16" ht="15.75" thickBot="1" x14ac:dyDescent="0.3">
      <c r="A294" s="39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30"/>
      <c r="P294" s="15"/>
    </row>
    <row r="295" spans="1:16" x14ac:dyDescent="0.25">
      <c r="A295" s="34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31"/>
      <c r="P295" s="17"/>
    </row>
    <row r="296" spans="1:16" x14ac:dyDescent="0.25">
      <c r="A296" s="3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32"/>
      <c r="P296" s="18"/>
    </row>
    <row r="297" spans="1:16" ht="15.75" thickBot="1" x14ac:dyDescent="0.3">
      <c r="A297" s="36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33"/>
      <c r="P297" s="20"/>
    </row>
    <row r="298" spans="1:16" x14ac:dyDescent="0.25">
      <c r="A298" s="37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28"/>
      <c r="P298" s="12"/>
    </row>
    <row r="299" spans="1:16" x14ac:dyDescent="0.25">
      <c r="A299" s="38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29"/>
      <c r="P299" s="13"/>
    </row>
    <row r="300" spans="1:16" ht="15.75" thickBot="1" x14ac:dyDescent="0.3">
      <c r="A300" s="39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30"/>
      <c r="P300" s="15"/>
    </row>
    <row r="301" spans="1:16" x14ac:dyDescent="0.25">
      <c r="A301" s="34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31"/>
      <c r="P301" s="17"/>
    </row>
    <row r="302" spans="1:16" x14ac:dyDescent="0.25">
      <c r="A302" s="3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32"/>
      <c r="P302" s="18"/>
    </row>
    <row r="303" spans="1:16" ht="15.75" thickBot="1" x14ac:dyDescent="0.3">
      <c r="A303" s="36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33"/>
      <c r="P303" s="20"/>
    </row>
    <row r="304" spans="1:16" x14ac:dyDescent="0.25">
      <c r="A304" s="37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28"/>
      <c r="P304" s="12"/>
    </row>
    <row r="305" spans="1:16" x14ac:dyDescent="0.25">
      <c r="A305" s="38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29"/>
      <c r="P305" s="13"/>
    </row>
    <row r="306" spans="1:16" ht="15.75" thickBot="1" x14ac:dyDescent="0.3">
      <c r="A306" s="39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30"/>
      <c r="P306" s="15"/>
    </row>
    <row r="307" spans="1:16" x14ac:dyDescent="0.25">
      <c r="A307" s="34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31"/>
      <c r="P307" s="17"/>
    </row>
    <row r="308" spans="1:16" x14ac:dyDescent="0.25">
      <c r="A308" s="3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32"/>
      <c r="P308" s="18"/>
    </row>
    <row r="309" spans="1:16" ht="15.75" thickBot="1" x14ac:dyDescent="0.3">
      <c r="A309" s="36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33"/>
      <c r="P309" s="20"/>
    </row>
    <row r="310" spans="1:16" x14ac:dyDescent="0.25">
      <c r="A310" s="37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28"/>
      <c r="P310" s="12"/>
    </row>
    <row r="311" spans="1:16" x14ac:dyDescent="0.25">
      <c r="A311" s="38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29"/>
      <c r="P311" s="13"/>
    </row>
    <row r="312" spans="1:16" ht="15.75" thickBot="1" x14ac:dyDescent="0.3">
      <c r="A312" s="39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30"/>
      <c r="P312" s="15"/>
    </row>
    <row r="313" spans="1:16" x14ac:dyDescent="0.25">
      <c r="A313" s="34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31"/>
      <c r="P313" s="17"/>
    </row>
    <row r="314" spans="1:16" x14ac:dyDescent="0.25">
      <c r="A314" s="3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32"/>
      <c r="P314" s="18"/>
    </row>
    <row r="315" spans="1:16" ht="15.75" thickBot="1" x14ac:dyDescent="0.3">
      <c r="A315" s="36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33"/>
      <c r="P315" s="20"/>
    </row>
    <row r="316" spans="1:16" x14ac:dyDescent="0.25">
      <c r="A316" s="37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28"/>
      <c r="P316" s="12"/>
    </row>
    <row r="317" spans="1:16" x14ac:dyDescent="0.25">
      <c r="A317" s="38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29"/>
      <c r="P317" s="13"/>
    </row>
    <row r="318" spans="1:16" ht="15.75" thickBot="1" x14ac:dyDescent="0.3">
      <c r="A318" s="39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30"/>
      <c r="P318" s="15"/>
    </row>
    <row r="319" spans="1:16" x14ac:dyDescent="0.25">
      <c r="A319" s="34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31"/>
      <c r="P319" s="17"/>
    </row>
    <row r="320" spans="1:16" x14ac:dyDescent="0.25">
      <c r="A320" s="3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32"/>
      <c r="P320" s="18"/>
    </row>
    <row r="321" spans="1:16" ht="15.75" thickBot="1" x14ac:dyDescent="0.3">
      <c r="A321" s="36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33"/>
      <c r="P321" s="20"/>
    </row>
    <row r="322" spans="1:16" x14ac:dyDescent="0.25">
      <c r="A322" s="37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28"/>
      <c r="P322" s="12"/>
    </row>
    <row r="323" spans="1:16" x14ac:dyDescent="0.25">
      <c r="A323" s="38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29"/>
      <c r="P323" s="13"/>
    </row>
    <row r="324" spans="1:16" ht="15.75" thickBot="1" x14ac:dyDescent="0.3">
      <c r="A324" s="39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30"/>
      <c r="P324" s="15"/>
    </row>
    <row r="325" spans="1:16" x14ac:dyDescent="0.25">
      <c r="A325" s="34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31"/>
      <c r="P325" s="17"/>
    </row>
    <row r="326" spans="1:16" x14ac:dyDescent="0.25">
      <c r="A326" s="3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32"/>
      <c r="P326" s="18"/>
    </row>
    <row r="327" spans="1:16" ht="15.75" thickBot="1" x14ac:dyDescent="0.3">
      <c r="A327" s="36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33"/>
      <c r="P327" s="20"/>
    </row>
    <row r="328" spans="1:16" x14ac:dyDescent="0.25">
      <c r="A328" s="37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28"/>
      <c r="P328" s="12"/>
    </row>
    <row r="329" spans="1:16" x14ac:dyDescent="0.25">
      <c r="A329" s="38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29"/>
      <c r="P329" s="13"/>
    </row>
    <row r="330" spans="1:16" ht="15.75" thickBot="1" x14ac:dyDescent="0.3">
      <c r="A330" s="39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30"/>
      <c r="P330" s="15"/>
    </row>
    <row r="331" spans="1:16" x14ac:dyDescent="0.25">
      <c r="A331" s="34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31"/>
      <c r="P331" s="17"/>
    </row>
    <row r="332" spans="1:16" x14ac:dyDescent="0.25">
      <c r="A332" s="3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32"/>
      <c r="P332" s="18"/>
    </row>
    <row r="333" spans="1:16" ht="15.75" thickBot="1" x14ac:dyDescent="0.3">
      <c r="A333" s="36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33"/>
      <c r="P333" s="20"/>
    </row>
    <row r="334" spans="1:16" x14ac:dyDescent="0.25">
      <c r="A334" s="37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28"/>
      <c r="P334" s="12"/>
    </row>
    <row r="335" spans="1:16" x14ac:dyDescent="0.25">
      <c r="A335" s="38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29"/>
      <c r="P335" s="13"/>
    </row>
    <row r="336" spans="1:16" ht="15.75" thickBot="1" x14ac:dyDescent="0.3">
      <c r="A336" s="39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30"/>
      <c r="P336" s="15"/>
    </row>
    <row r="337" spans="1:16" x14ac:dyDescent="0.25">
      <c r="A337" s="34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31"/>
      <c r="P337" s="17"/>
    </row>
    <row r="338" spans="1:16" x14ac:dyDescent="0.25">
      <c r="A338" s="3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32"/>
      <c r="P338" s="18"/>
    </row>
    <row r="339" spans="1:16" ht="15.75" thickBot="1" x14ac:dyDescent="0.3">
      <c r="A339" s="36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33"/>
      <c r="P339" s="20"/>
    </row>
    <row r="340" spans="1:16" x14ac:dyDescent="0.25">
      <c r="A340" s="37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28"/>
      <c r="P340" s="12"/>
    </row>
    <row r="341" spans="1:16" x14ac:dyDescent="0.25">
      <c r="A341" s="3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29"/>
      <c r="P341" s="13"/>
    </row>
    <row r="342" spans="1:16" ht="15.75" thickBot="1" x14ac:dyDescent="0.3">
      <c r="A342" s="39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30"/>
      <c r="P342" s="15"/>
    </row>
    <row r="343" spans="1:16" x14ac:dyDescent="0.25">
      <c r="A343" s="34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31"/>
      <c r="P343" s="17"/>
    </row>
    <row r="344" spans="1:16" x14ac:dyDescent="0.25">
      <c r="A344" s="3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32"/>
      <c r="P344" s="18"/>
    </row>
    <row r="345" spans="1:16" ht="15.75" thickBot="1" x14ac:dyDescent="0.3">
      <c r="A345" s="36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33"/>
      <c r="P345" s="20"/>
    </row>
    <row r="346" spans="1:16" x14ac:dyDescent="0.25">
      <c r="A346" s="37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28"/>
      <c r="P346" s="12"/>
    </row>
    <row r="347" spans="1:16" x14ac:dyDescent="0.25">
      <c r="A347" s="38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29"/>
      <c r="P347" s="13"/>
    </row>
    <row r="348" spans="1:16" ht="15.75" thickBot="1" x14ac:dyDescent="0.3">
      <c r="A348" s="39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30"/>
      <c r="P348" s="15"/>
    </row>
    <row r="349" spans="1:16" x14ac:dyDescent="0.25">
      <c r="A349" s="34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31"/>
      <c r="P349" s="17"/>
    </row>
    <row r="350" spans="1:16" x14ac:dyDescent="0.25">
      <c r="A350" s="3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32"/>
      <c r="P350" s="18"/>
    </row>
    <row r="351" spans="1:16" ht="15.75" thickBot="1" x14ac:dyDescent="0.3">
      <c r="A351" s="36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33"/>
      <c r="P351" s="20"/>
    </row>
    <row r="352" spans="1:16" x14ac:dyDescent="0.25">
      <c r="A352" s="37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28"/>
      <c r="P352" s="12"/>
    </row>
    <row r="353" spans="1:16" x14ac:dyDescent="0.25">
      <c r="A353" s="38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29"/>
      <c r="P353" s="13"/>
    </row>
    <row r="354" spans="1:16" ht="15.75" thickBot="1" x14ac:dyDescent="0.3">
      <c r="A354" s="39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30"/>
      <c r="P354" s="15"/>
    </row>
    <row r="355" spans="1:16" x14ac:dyDescent="0.25">
      <c r="A355" s="34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31"/>
      <c r="P355" s="17"/>
    </row>
    <row r="356" spans="1:16" x14ac:dyDescent="0.25">
      <c r="A356" s="3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32"/>
      <c r="P356" s="18"/>
    </row>
    <row r="357" spans="1:16" ht="15.75" thickBot="1" x14ac:dyDescent="0.3">
      <c r="A357" s="36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33"/>
      <c r="P357" s="20"/>
    </row>
    <row r="358" spans="1:16" x14ac:dyDescent="0.25">
      <c r="A358" s="37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28"/>
      <c r="P358" s="12"/>
    </row>
    <row r="359" spans="1:16" x14ac:dyDescent="0.25">
      <c r="A359" s="38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29"/>
      <c r="P359" s="13"/>
    </row>
    <row r="360" spans="1:16" ht="15.75" thickBot="1" x14ac:dyDescent="0.3">
      <c r="A360" s="39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30"/>
      <c r="P360" s="15"/>
    </row>
    <row r="361" spans="1:16" x14ac:dyDescent="0.25">
      <c r="A361" s="34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31"/>
      <c r="P361" s="17"/>
    </row>
    <row r="362" spans="1:16" x14ac:dyDescent="0.25">
      <c r="A362" s="3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32"/>
      <c r="P362" s="18"/>
    </row>
    <row r="363" spans="1:16" ht="15.75" thickBot="1" x14ac:dyDescent="0.3">
      <c r="A363" s="36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33"/>
      <c r="P363" s="20"/>
    </row>
    <row r="364" spans="1:16" x14ac:dyDescent="0.25">
      <c r="A364" s="37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28"/>
      <c r="P364" s="12"/>
    </row>
    <row r="365" spans="1:16" x14ac:dyDescent="0.25">
      <c r="A365" s="38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29"/>
      <c r="P365" s="13"/>
    </row>
    <row r="366" spans="1:16" ht="15.75" thickBot="1" x14ac:dyDescent="0.3">
      <c r="A366" s="39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30"/>
      <c r="P366" s="15"/>
    </row>
    <row r="367" spans="1:16" x14ac:dyDescent="0.25">
      <c r="A367" s="34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31"/>
      <c r="P367" s="17"/>
    </row>
    <row r="368" spans="1:16" x14ac:dyDescent="0.25">
      <c r="A368" s="3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32"/>
      <c r="P368" s="18"/>
    </row>
    <row r="369" spans="1:16" ht="15.75" thickBot="1" x14ac:dyDescent="0.3">
      <c r="A369" s="36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33"/>
      <c r="P369" s="20"/>
    </row>
    <row r="370" spans="1:16" x14ac:dyDescent="0.25">
      <c r="A370" s="37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28"/>
      <c r="P370" s="12"/>
    </row>
    <row r="371" spans="1:16" x14ac:dyDescent="0.25">
      <c r="A371" s="38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29"/>
      <c r="P371" s="13"/>
    </row>
    <row r="372" spans="1:16" ht="15.75" thickBot="1" x14ac:dyDescent="0.3">
      <c r="A372" s="39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30"/>
      <c r="P372" s="15"/>
    </row>
    <row r="373" spans="1:16" x14ac:dyDescent="0.25">
      <c r="A373" s="34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31"/>
      <c r="P373" s="17"/>
    </row>
    <row r="374" spans="1:16" x14ac:dyDescent="0.25">
      <c r="A374" s="3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32"/>
      <c r="P374" s="18"/>
    </row>
    <row r="375" spans="1:16" ht="15.75" thickBot="1" x14ac:dyDescent="0.3">
      <c r="A375" s="36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33"/>
      <c r="P375" s="20"/>
    </row>
    <row r="376" spans="1:16" x14ac:dyDescent="0.25">
      <c r="A376" s="37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28"/>
      <c r="P376" s="12"/>
    </row>
    <row r="377" spans="1:16" x14ac:dyDescent="0.25">
      <c r="A377" s="38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29"/>
      <c r="P377" s="13"/>
    </row>
    <row r="378" spans="1:16" ht="15.75" thickBot="1" x14ac:dyDescent="0.3">
      <c r="A378" s="39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30"/>
      <c r="P378" s="15"/>
    </row>
    <row r="379" spans="1:16" x14ac:dyDescent="0.25">
      <c r="A379" s="34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31"/>
      <c r="P379" s="17"/>
    </row>
    <row r="380" spans="1:16" x14ac:dyDescent="0.25">
      <c r="A380" s="3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32"/>
      <c r="P380" s="18"/>
    </row>
    <row r="381" spans="1:16" ht="15.75" thickBot="1" x14ac:dyDescent="0.3">
      <c r="A381" s="36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33"/>
      <c r="P381" s="20"/>
    </row>
    <row r="382" spans="1:16" x14ac:dyDescent="0.25">
      <c r="A382" s="37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28"/>
      <c r="P382" s="12"/>
    </row>
    <row r="383" spans="1:16" x14ac:dyDescent="0.25">
      <c r="A383" s="3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29"/>
      <c r="P383" s="13"/>
    </row>
    <row r="384" spans="1:16" ht="15.75" thickBot="1" x14ac:dyDescent="0.3">
      <c r="A384" s="39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30"/>
      <c r="P384" s="15"/>
    </row>
    <row r="385" spans="1:16" x14ac:dyDescent="0.25">
      <c r="A385" s="34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31"/>
      <c r="P385" s="17"/>
    </row>
    <row r="386" spans="1:16" x14ac:dyDescent="0.25">
      <c r="A386" s="3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32"/>
      <c r="P386" s="18"/>
    </row>
    <row r="387" spans="1:16" ht="15.75" thickBot="1" x14ac:dyDescent="0.3">
      <c r="A387" s="36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33"/>
      <c r="P387" s="20"/>
    </row>
    <row r="388" spans="1:16" x14ac:dyDescent="0.25">
      <c r="A388" s="37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28"/>
      <c r="P388" s="12"/>
    </row>
    <row r="389" spans="1:16" x14ac:dyDescent="0.25">
      <c r="A389" s="38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29"/>
      <c r="P389" s="13"/>
    </row>
    <row r="390" spans="1:16" ht="15.75" thickBot="1" x14ac:dyDescent="0.3">
      <c r="A390" s="39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30"/>
      <c r="P390" s="15"/>
    </row>
    <row r="391" spans="1:16" x14ac:dyDescent="0.25">
      <c r="A391" s="34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31"/>
      <c r="P391" s="17"/>
    </row>
    <row r="392" spans="1:16" x14ac:dyDescent="0.25">
      <c r="A392" s="3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32"/>
      <c r="P392" s="18"/>
    </row>
    <row r="393" spans="1:16" ht="15.75" thickBot="1" x14ac:dyDescent="0.3">
      <c r="A393" s="36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33"/>
      <c r="P393" s="20"/>
    </row>
    <row r="394" spans="1:16" x14ac:dyDescent="0.25">
      <c r="A394" s="37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28"/>
      <c r="P394" s="12"/>
    </row>
    <row r="395" spans="1:16" x14ac:dyDescent="0.25">
      <c r="A395" s="3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29"/>
      <c r="P395" s="13"/>
    </row>
    <row r="396" spans="1:16" ht="15.75" thickBot="1" x14ac:dyDescent="0.3">
      <c r="A396" s="39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30"/>
      <c r="P396" s="15"/>
    </row>
    <row r="397" spans="1:16" x14ac:dyDescent="0.25">
      <c r="A397" s="34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31"/>
      <c r="P397" s="17"/>
    </row>
    <row r="398" spans="1:16" x14ac:dyDescent="0.25">
      <c r="A398" s="3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32"/>
      <c r="P398" s="18"/>
    </row>
    <row r="399" spans="1:16" ht="15.75" thickBot="1" x14ac:dyDescent="0.3">
      <c r="A399" s="36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33"/>
      <c r="P399" s="20"/>
    </row>
    <row r="400" spans="1:16" x14ac:dyDescent="0.25">
      <c r="A400" s="37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28"/>
      <c r="P400" s="12"/>
    </row>
    <row r="401" spans="1:16" x14ac:dyDescent="0.25">
      <c r="A401" s="3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29"/>
      <c r="P401" s="13"/>
    </row>
    <row r="402" spans="1:16" ht="15.75" thickBot="1" x14ac:dyDescent="0.3">
      <c r="A402" s="39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30"/>
      <c r="P402" s="15"/>
    </row>
    <row r="403" spans="1:16" x14ac:dyDescent="0.25">
      <c r="A403" s="34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31"/>
      <c r="P403" s="17"/>
    </row>
    <row r="404" spans="1:16" x14ac:dyDescent="0.25">
      <c r="A404" s="3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32"/>
      <c r="P404" s="18"/>
    </row>
    <row r="405" spans="1:16" ht="15.75" thickBot="1" x14ac:dyDescent="0.3">
      <c r="A405" s="36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33"/>
      <c r="P405" s="20"/>
    </row>
    <row r="406" spans="1:16" x14ac:dyDescent="0.25">
      <c r="A406" s="37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28"/>
      <c r="P406" s="12"/>
    </row>
    <row r="407" spans="1:16" x14ac:dyDescent="0.25">
      <c r="A407" s="3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29"/>
      <c r="P407" s="13"/>
    </row>
    <row r="408" spans="1:16" ht="15.75" thickBot="1" x14ac:dyDescent="0.3">
      <c r="A408" s="39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30"/>
      <c r="P408" s="15"/>
    </row>
    <row r="409" spans="1:16" x14ac:dyDescent="0.25">
      <c r="A409" s="34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31"/>
      <c r="P409" s="17"/>
    </row>
    <row r="410" spans="1:16" x14ac:dyDescent="0.25">
      <c r="A410" s="3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32"/>
      <c r="P410" s="18"/>
    </row>
    <row r="411" spans="1:16" ht="15.75" thickBot="1" x14ac:dyDescent="0.3">
      <c r="A411" s="36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33"/>
      <c r="P411" s="20"/>
    </row>
    <row r="412" spans="1:16" x14ac:dyDescent="0.25">
      <c r="A412" s="37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28"/>
      <c r="P412" s="12"/>
    </row>
    <row r="413" spans="1:16" x14ac:dyDescent="0.25">
      <c r="A413" s="3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29"/>
      <c r="P413" s="13"/>
    </row>
    <row r="414" spans="1:16" ht="15.75" thickBot="1" x14ac:dyDescent="0.3">
      <c r="A414" s="39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30"/>
      <c r="P414" s="15"/>
    </row>
    <row r="415" spans="1:16" x14ac:dyDescent="0.25">
      <c r="A415" s="34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31"/>
      <c r="P415" s="17"/>
    </row>
    <row r="416" spans="1:16" x14ac:dyDescent="0.25">
      <c r="A416" s="3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32"/>
      <c r="P416" s="18"/>
    </row>
    <row r="417" spans="1:16" ht="15.75" thickBot="1" x14ac:dyDescent="0.3">
      <c r="A417" s="36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33"/>
      <c r="P417" s="20"/>
    </row>
    <row r="418" spans="1:16" x14ac:dyDescent="0.25">
      <c r="A418" s="37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28"/>
      <c r="P418" s="12"/>
    </row>
    <row r="419" spans="1:16" x14ac:dyDescent="0.25">
      <c r="A419" s="3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29"/>
      <c r="P419" s="13"/>
    </row>
    <row r="420" spans="1:16" ht="15.75" thickBot="1" x14ac:dyDescent="0.3">
      <c r="A420" s="39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30"/>
      <c r="P420" s="15"/>
    </row>
    <row r="421" spans="1:16" x14ac:dyDescent="0.25">
      <c r="A421" s="21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31"/>
      <c r="P421" s="17"/>
    </row>
  </sheetData>
  <mergeCells count="155">
    <mergeCell ref="A19:A21"/>
    <mergeCell ref="A22:A24"/>
    <mergeCell ref="A25:A27"/>
    <mergeCell ref="A28:A30"/>
    <mergeCell ref="A31:A33"/>
    <mergeCell ref="A34:A36"/>
    <mergeCell ref="O2:O3"/>
    <mergeCell ref="A4:A6"/>
    <mergeCell ref="A7:A9"/>
    <mergeCell ref="A10:A12"/>
    <mergeCell ref="A13:A15"/>
    <mergeCell ref="A16:A18"/>
    <mergeCell ref="G2:G3"/>
    <mergeCell ref="H2:H3"/>
    <mergeCell ref="K2:K3"/>
    <mergeCell ref="L2:L3"/>
    <mergeCell ref="M2:M3"/>
    <mergeCell ref="N2:N3"/>
    <mergeCell ref="A2:A3"/>
    <mergeCell ref="B2:B3"/>
    <mergeCell ref="C2:C3"/>
    <mergeCell ref="D2:D3"/>
    <mergeCell ref="E2:E3"/>
    <mergeCell ref="F2:F3"/>
    <mergeCell ref="A55:A57"/>
    <mergeCell ref="A58:A60"/>
    <mergeCell ref="A61:A63"/>
    <mergeCell ref="A64:A66"/>
    <mergeCell ref="A67:A69"/>
    <mergeCell ref="A70:A72"/>
    <mergeCell ref="A37:A39"/>
    <mergeCell ref="A40:A42"/>
    <mergeCell ref="A43:A45"/>
    <mergeCell ref="A46:A48"/>
    <mergeCell ref="A49:A51"/>
    <mergeCell ref="A52:A54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127:A129"/>
    <mergeCell ref="A130:A132"/>
    <mergeCell ref="A133:A135"/>
    <mergeCell ref="A136:A138"/>
    <mergeCell ref="A139:A141"/>
    <mergeCell ref="A142:A144"/>
    <mergeCell ref="A109:A111"/>
    <mergeCell ref="A112:A114"/>
    <mergeCell ref="A115:A117"/>
    <mergeCell ref="A118:A120"/>
    <mergeCell ref="A121:A123"/>
    <mergeCell ref="A124:A126"/>
    <mergeCell ref="A163:A165"/>
    <mergeCell ref="A166:A168"/>
    <mergeCell ref="A169:A171"/>
    <mergeCell ref="A172:A174"/>
    <mergeCell ref="A175:A177"/>
    <mergeCell ref="A178:A180"/>
    <mergeCell ref="A145:A147"/>
    <mergeCell ref="A148:A150"/>
    <mergeCell ref="A151:A153"/>
    <mergeCell ref="A154:A156"/>
    <mergeCell ref="A157:A159"/>
    <mergeCell ref="A160:A162"/>
    <mergeCell ref="A199:A201"/>
    <mergeCell ref="A202:A204"/>
    <mergeCell ref="A205:A207"/>
    <mergeCell ref="A208:A210"/>
    <mergeCell ref="A211:A213"/>
    <mergeCell ref="A214:A216"/>
    <mergeCell ref="A181:A183"/>
    <mergeCell ref="A184:A186"/>
    <mergeCell ref="A187:A189"/>
    <mergeCell ref="A190:A192"/>
    <mergeCell ref="A193:A195"/>
    <mergeCell ref="A196:A198"/>
    <mergeCell ref="A235:A237"/>
    <mergeCell ref="A238:A240"/>
    <mergeCell ref="A241:A243"/>
    <mergeCell ref="A244:A246"/>
    <mergeCell ref="A247:A249"/>
    <mergeCell ref="A250:A252"/>
    <mergeCell ref="A217:A219"/>
    <mergeCell ref="A220:A222"/>
    <mergeCell ref="A223:A225"/>
    <mergeCell ref="A226:A228"/>
    <mergeCell ref="A229:A231"/>
    <mergeCell ref="A232:A234"/>
    <mergeCell ref="A271:A273"/>
    <mergeCell ref="A274:A276"/>
    <mergeCell ref="A277:A279"/>
    <mergeCell ref="A280:A282"/>
    <mergeCell ref="A283:A285"/>
    <mergeCell ref="A286:A288"/>
    <mergeCell ref="A253:A255"/>
    <mergeCell ref="A256:A258"/>
    <mergeCell ref="A259:A261"/>
    <mergeCell ref="A262:A264"/>
    <mergeCell ref="A265:A267"/>
    <mergeCell ref="A268:A270"/>
    <mergeCell ref="A307:A309"/>
    <mergeCell ref="A310:A312"/>
    <mergeCell ref="A313:A315"/>
    <mergeCell ref="A316:A318"/>
    <mergeCell ref="A319:A321"/>
    <mergeCell ref="A322:A324"/>
    <mergeCell ref="A289:A291"/>
    <mergeCell ref="A292:A294"/>
    <mergeCell ref="A295:A297"/>
    <mergeCell ref="A298:A300"/>
    <mergeCell ref="A301:A303"/>
    <mergeCell ref="A304:A306"/>
    <mergeCell ref="A346:A348"/>
    <mergeCell ref="A349:A351"/>
    <mergeCell ref="A352:A354"/>
    <mergeCell ref="A355:A357"/>
    <mergeCell ref="A358:A360"/>
    <mergeCell ref="A325:A327"/>
    <mergeCell ref="A328:A330"/>
    <mergeCell ref="A331:A333"/>
    <mergeCell ref="A334:A336"/>
    <mergeCell ref="A337:A339"/>
    <mergeCell ref="A340:A342"/>
    <mergeCell ref="A415:A417"/>
    <mergeCell ref="A418:A420"/>
    <mergeCell ref="P2:P3"/>
    <mergeCell ref="I2:I3"/>
    <mergeCell ref="J2:J3"/>
    <mergeCell ref="A397:A399"/>
    <mergeCell ref="A400:A402"/>
    <mergeCell ref="A403:A405"/>
    <mergeCell ref="A406:A408"/>
    <mergeCell ref="A409:A411"/>
    <mergeCell ref="A412:A414"/>
    <mergeCell ref="A379:A381"/>
    <mergeCell ref="A382:A384"/>
    <mergeCell ref="A385:A387"/>
    <mergeCell ref="A388:A390"/>
    <mergeCell ref="A391:A393"/>
    <mergeCell ref="A394:A396"/>
    <mergeCell ref="A361:A363"/>
    <mergeCell ref="A364:A366"/>
    <mergeCell ref="A367:A369"/>
    <mergeCell ref="A370:A372"/>
    <mergeCell ref="A373:A375"/>
    <mergeCell ref="A376:A378"/>
    <mergeCell ref="A343:A34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0"/>
  <sheetViews>
    <sheetView topLeftCell="B1" workbookViewId="0">
      <selection activeCell="P1" sqref="P1"/>
    </sheetView>
  </sheetViews>
  <sheetFormatPr baseColWidth="10" defaultRowHeight="15" x14ac:dyDescent="0.25"/>
  <cols>
    <col min="1" max="1" width="15.7109375" bestFit="1" customWidth="1"/>
    <col min="2" max="2" width="15.85546875" bestFit="1" customWidth="1"/>
    <col min="3" max="3" width="15.85546875" customWidth="1"/>
    <col min="4" max="4" width="22" bestFit="1" customWidth="1"/>
    <col min="5" max="5" width="22" customWidth="1"/>
    <col min="12" max="12" width="15.7109375" bestFit="1" customWidth="1"/>
    <col min="13" max="13" width="15.7109375" customWidth="1"/>
    <col min="14" max="14" width="16.7109375" bestFit="1" customWidth="1"/>
    <col min="15" max="15" width="16.7109375" customWidth="1"/>
    <col min="16" max="16" width="15.7109375" bestFit="1" customWidth="1"/>
    <col min="17" max="17" width="15.7109375" customWidth="1"/>
    <col min="18" max="18" width="16.7109375" bestFit="1" customWidth="1"/>
    <col min="19" max="19" width="16.7109375" customWidth="1"/>
    <col min="20" max="20" width="17" bestFit="1" customWidth="1"/>
    <col min="21" max="21" width="17" customWidth="1"/>
    <col min="22" max="22" width="17.5703125" bestFit="1" customWidth="1"/>
    <col min="23" max="23" width="17.5703125" customWidth="1"/>
    <col min="24" max="24" width="12.140625" customWidth="1"/>
    <col min="25" max="25" width="12" customWidth="1"/>
    <col min="26" max="26" width="15.7109375" bestFit="1" customWidth="1"/>
    <col min="27" max="27" width="15.7109375" customWidth="1"/>
    <col min="28" max="28" width="16.42578125" bestFit="1" customWidth="1"/>
  </cols>
  <sheetData>
    <row r="1" spans="1:29" ht="15.75" thickBot="1" x14ac:dyDescent="0.3">
      <c r="A1" s="2" t="s">
        <v>67</v>
      </c>
      <c r="B1" s="3" t="s">
        <v>23</v>
      </c>
      <c r="C1" s="8"/>
      <c r="D1" s="9"/>
      <c r="E1" s="9"/>
      <c r="F1" s="9"/>
      <c r="G1" s="9"/>
      <c r="H1" s="9"/>
      <c r="I1" s="9"/>
      <c r="J1" s="9"/>
      <c r="K1" s="9"/>
      <c r="L1" s="3" t="s">
        <v>25</v>
      </c>
      <c r="M1" s="8"/>
      <c r="N1" s="9"/>
      <c r="O1" s="9"/>
      <c r="P1" s="9"/>
      <c r="Q1" s="8"/>
      <c r="R1" s="9"/>
      <c r="S1" s="9"/>
      <c r="T1" s="3" t="s">
        <v>28</v>
      </c>
      <c r="U1" s="8"/>
      <c r="V1" s="7"/>
      <c r="W1" s="7"/>
      <c r="X1" s="7"/>
      <c r="Y1" s="7"/>
      <c r="Z1" s="7"/>
      <c r="AA1" s="7"/>
      <c r="AB1" s="7"/>
      <c r="AC1" s="10"/>
    </row>
    <row r="2" spans="1:29" ht="9" customHeight="1" x14ac:dyDescent="0.25">
      <c r="A2" s="52" t="s">
        <v>22</v>
      </c>
      <c r="B2" s="46" t="s">
        <v>62</v>
      </c>
      <c r="C2" s="47"/>
      <c r="D2" s="46" t="s">
        <v>63</v>
      </c>
      <c r="E2" s="47"/>
      <c r="F2" s="46" t="s">
        <v>24</v>
      </c>
      <c r="G2" s="47"/>
      <c r="H2" s="46" t="s">
        <v>64</v>
      </c>
      <c r="I2" s="47"/>
      <c r="J2" s="46" t="s">
        <v>65</v>
      </c>
      <c r="K2" s="47"/>
      <c r="L2" s="46" t="s">
        <v>26</v>
      </c>
      <c r="M2" s="47"/>
      <c r="N2" s="46" t="s">
        <v>27</v>
      </c>
      <c r="O2" s="47"/>
      <c r="P2" s="46" t="s">
        <v>83</v>
      </c>
      <c r="Q2" s="47"/>
      <c r="R2" s="46" t="s">
        <v>84</v>
      </c>
      <c r="S2" s="47"/>
      <c r="T2" s="46" t="s">
        <v>29</v>
      </c>
      <c r="U2" s="47"/>
      <c r="V2" s="46" t="s">
        <v>30</v>
      </c>
      <c r="W2" s="47"/>
      <c r="X2" s="46" t="s">
        <v>31</v>
      </c>
      <c r="Y2" s="47"/>
      <c r="Z2" s="46" t="s">
        <v>32</v>
      </c>
      <c r="AA2" s="47"/>
      <c r="AB2" s="46" t="s">
        <v>33</v>
      </c>
      <c r="AC2" s="47"/>
    </row>
    <row r="3" spans="1:29" x14ac:dyDescent="0.25">
      <c r="A3" s="53"/>
      <c r="B3" s="48"/>
      <c r="C3" s="49"/>
      <c r="D3" s="48"/>
      <c r="E3" s="49"/>
      <c r="F3" s="48"/>
      <c r="G3" s="49"/>
      <c r="H3" s="48"/>
      <c r="I3" s="49"/>
      <c r="J3" s="48"/>
      <c r="K3" s="49"/>
      <c r="L3" s="48"/>
      <c r="M3" s="49"/>
      <c r="N3" s="48"/>
      <c r="O3" s="49"/>
      <c r="P3" s="48"/>
      <c r="Q3" s="49"/>
      <c r="R3" s="48"/>
      <c r="S3" s="49"/>
      <c r="T3" s="48"/>
      <c r="U3" s="49"/>
      <c r="V3" s="48"/>
      <c r="W3" s="49"/>
      <c r="X3" s="48"/>
      <c r="Y3" s="49"/>
      <c r="Z3" s="48"/>
      <c r="AA3" s="49"/>
      <c r="AB3" s="48"/>
      <c r="AC3" s="49"/>
    </row>
    <row r="4" spans="1:29" x14ac:dyDescent="0.25">
      <c r="A4" s="53"/>
      <c r="B4" s="50" t="s">
        <v>55</v>
      </c>
      <c r="C4" s="51"/>
      <c r="D4" s="50" t="s">
        <v>55</v>
      </c>
      <c r="E4" s="51"/>
      <c r="F4" s="50"/>
      <c r="G4" s="51"/>
      <c r="H4" s="50" t="s">
        <v>56</v>
      </c>
      <c r="I4" s="51"/>
      <c r="J4" s="50" t="s">
        <v>56</v>
      </c>
      <c r="K4" s="51"/>
      <c r="L4" s="50" t="s">
        <v>56</v>
      </c>
      <c r="M4" s="51"/>
      <c r="N4" s="50" t="s">
        <v>56</v>
      </c>
      <c r="O4" s="51"/>
      <c r="P4" s="50" t="s">
        <v>56</v>
      </c>
      <c r="Q4" s="51"/>
      <c r="R4" s="50" t="s">
        <v>56</v>
      </c>
      <c r="S4" s="51"/>
      <c r="T4" s="50" t="s">
        <v>57</v>
      </c>
      <c r="U4" s="51"/>
      <c r="V4" s="50" t="s">
        <v>58</v>
      </c>
      <c r="W4" s="51"/>
      <c r="X4" s="50" t="s">
        <v>59</v>
      </c>
      <c r="Y4" s="51"/>
      <c r="Z4" s="50" t="s">
        <v>57</v>
      </c>
      <c r="AA4" s="51"/>
      <c r="AB4" s="50" t="s">
        <v>58</v>
      </c>
      <c r="AC4" s="51"/>
    </row>
    <row r="5" spans="1:29" ht="18.75" customHeight="1" thickBot="1" x14ac:dyDescent="0.3">
      <c r="A5" s="54"/>
      <c r="B5" s="4" t="s">
        <v>60</v>
      </c>
      <c r="C5" s="4" t="s">
        <v>61</v>
      </c>
      <c r="D5" s="4" t="s">
        <v>60</v>
      </c>
      <c r="E5" s="4" t="s">
        <v>61</v>
      </c>
      <c r="F5" s="4" t="s">
        <v>60</v>
      </c>
      <c r="G5" s="4" t="s">
        <v>61</v>
      </c>
      <c r="H5" s="4" t="s">
        <v>60</v>
      </c>
      <c r="I5" s="4" t="s">
        <v>61</v>
      </c>
      <c r="J5" s="4" t="s">
        <v>60</v>
      </c>
      <c r="K5" s="4" t="s">
        <v>61</v>
      </c>
      <c r="L5" s="4" t="s">
        <v>60</v>
      </c>
      <c r="M5" s="4" t="s">
        <v>61</v>
      </c>
      <c r="N5" s="4" t="s">
        <v>60</v>
      </c>
      <c r="O5" s="4" t="s">
        <v>61</v>
      </c>
      <c r="P5" s="4" t="s">
        <v>60</v>
      </c>
      <c r="Q5" s="4" t="s">
        <v>61</v>
      </c>
      <c r="R5" s="4" t="s">
        <v>60</v>
      </c>
      <c r="S5" s="4" t="s">
        <v>61</v>
      </c>
      <c r="T5" s="4" t="s">
        <v>60</v>
      </c>
      <c r="U5" s="4" t="s">
        <v>61</v>
      </c>
      <c r="V5" s="4" t="s">
        <v>60</v>
      </c>
      <c r="W5" s="4" t="s">
        <v>61</v>
      </c>
      <c r="X5" s="4" t="s">
        <v>60</v>
      </c>
      <c r="Y5" s="4" t="s">
        <v>61</v>
      </c>
      <c r="Z5" s="4" t="s">
        <v>60</v>
      </c>
      <c r="AA5" s="4" t="s">
        <v>61</v>
      </c>
      <c r="AB5" s="4" t="s">
        <v>60</v>
      </c>
      <c r="AC5" s="4" t="s">
        <v>61</v>
      </c>
    </row>
    <row r="6" spans="1:29" ht="23.1" customHeight="1" thickBot="1" x14ac:dyDescent="0.3">
      <c r="A6" s="22" t="s">
        <v>0</v>
      </c>
      <c r="B6" s="23" t="e">
        <f>AVERAGE('pH 7 Einzelmessungen'!B4:B6)</f>
        <v>#DIV/0!</v>
      </c>
      <c r="C6" s="23" t="e">
        <f>_xlfn.STDEV.S('pH 7 Einzelmessungen'!B4:B6)</f>
        <v>#DIV/0!</v>
      </c>
      <c r="D6" s="23" t="e">
        <f>AVERAGE('pH 7 Einzelmessungen'!C4:C6)</f>
        <v>#DIV/0!</v>
      </c>
      <c r="E6" s="23" t="e">
        <f>_xlfn.STDEV.S('pH 7 Einzelmessungen'!C4:C6)</f>
        <v>#DIV/0!</v>
      </c>
      <c r="F6" s="23" t="e">
        <f>AVERAGE('pH 7 Einzelmessungen'!D4:D6)</f>
        <v>#DIV/0!</v>
      </c>
      <c r="G6" s="23" t="e">
        <f>_xlfn.STDEV.S('pH 7 Einzelmessungen'!D4:D6)</f>
        <v>#DIV/0!</v>
      </c>
      <c r="H6" s="23" t="e">
        <f>AVERAGE('pH 7 Einzelmessungen'!E4:E6)</f>
        <v>#DIV/0!</v>
      </c>
      <c r="I6" s="23" t="e">
        <f>_xlfn.STDEV.S('pH 7 Einzelmessungen'!E4:E6)</f>
        <v>#DIV/0!</v>
      </c>
      <c r="J6" s="23" t="e">
        <f>AVERAGE('pH 7 Einzelmessungen'!F4:F6)</f>
        <v>#DIV/0!</v>
      </c>
      <c r="K6" s="23" t="e">
        <f>_xlfn.STDEV.S('pH 7 Einzelmessungen'!F4:F6)</f>
        <v>#DIV/0!</v>
      </c>
      <c r="L6" s="23" t="e">
        <f>AVERAGE('pH 7 Einzelmessungen'!G4:G6)</f>
        <v>#DIV/0!</v>
      </c>
      <c r="M6" s="23" t="e">
        <f>_xlfn.STDEV.S('pH 7 Einzelmessungen'!G4:G6)</f>
        <v>#DIV/0!</v>
      </c>
      <c r="N6" s="23" t="e">
        <f>AVERAGE('pH 7 Einzelmessungen'!H4:H6)</f>
        <v>#DIV/0!</v>
      </c>
      <c r="O6" s="23" t="e">
        <f>_xlfn.STDEV.S('pH 7 Einzelmessungen'!H4:H6)</f>
        <v>#DIV/0!</v>
      </c>
      <c r="P6" s="23" t="e">
        <f>AVERAGE('pH 7 Einzelmessungen'!M4:M6)</f>
        <v>#DIV/0!</v>
      </c>
      <c r="Q6" s="23" t="e">
        <f>_xlfn.STDEV.S('pH 7 Einzelmessungen'!M4:M6)</f>
        <v>#DIV/0!</v>
      </c>
      <c r="R6" s="23" t="e">
        <f>AVERAGE('pH 7 Einzelmessungen'!N4:N6)</f>
        <v>#DIV/0!</v>
      </c>
      <c r="S6" s="23" t="e">
        <f>_xlfn.STDEV.S('pH 7 Einzelmessungen'!N4:N6)</f>
        <v>#DIV/0!</v>
      </c>
      <c r="T6" s="23" t="e">
        <f>AVERAGE('pH 7 Einzelmessungen'!K4:K6)</f>
        <v>#DIV/0!</v>
      </c>
      <c r="U6" s="23" t="e">
        <f>_xlfn.STDEV.S('pH 7 Einzelmessungen'!K4:K6)</f>
        <v>#DIV/0!</v>
      </c>
      <c r="V6" s="23" t="e">
        <f>AVERAGE('pH 7 Einzelmessungen'!L4:L6)</f>
        <v>#DIV/0!</v>
      </c>
      <c r="W6" s="23" t="e">
        <f>_xlfn.STDEV.S('pH 7 Einzelmessungen'!L4:L6)</f>
        <v>#DIV/0!</v>
      </c>
      <c r="X6" s="23" t="e">
        <f>AVERAGE('pH 7 Einzelmessungen'!M4:M6)</f>
        <v>#DIV/0!</v>
      </c>
      <c r="Y6" s="23" t="e">
        <f>_xlfn.STDEV.S('pH 7 Einzelmessungen'!M4:M6)</f>
        <v>#DIV/0!</v>
      </c>
      <c r="Z6" s="23" t="e">
        <f>AVERAGE('pH 7 Einzelmessungen'!N4:N6)</f>
        <v>#DIV/0!</v>
      </c>
      <c r="AA6" s="23" t="e">
        <f>_xlfn.STDEV.S('pH 7 Einzelmessungen'!N4:N6)</f>
        <v>#DIV/0!</v>
      </c>
      <c r="AB6" s="23" t="e">
        <f>AVERAGE('pH 7 Einzelmessungen'!O4:O6)</f>
        <v>#DIV/0!</v>
      </c>
      <c r="AC6" s="24" t="e">
        <f>_xlfn.STDEV.S('pH 7 Einzelmessungen'!O4:O6)</f>
        <v>#DIV/0!</v>
      </c>
    </row>
    <row r="7" spans="1:29" ht="23.1" customHeight="1" thickBot="1" x14ac:dyDescent="0.3">
      <c r="A7" s="25" t="s">
        <v>1</v>
      </c>
      <c r="B7" s="26" t="e">
        <f>AVERAGE('pH 7 Einzelmessungen'!B7:B9)</f>
        <v>#DIV/0!</v>
      </c>
      <c r="C7" s="26" t="e">
        <f>_xlfn.STDEV.S('pH 7 Einzelmessungen'!B7:B9)</f>
        <v>#DIV/0!</v>
      </c>
      <c r="D7" s="26" t="e">
        <f>AVERAGE('pH 7 Einzelmessungen'!C7:C9)</f>
        <v>#DIV/0!</v>
      </c>
      <c r="E7" s="26" t="e">
        <f>_xlfn.STDEV.S('pH 7 Einzelmessungen'!C7:C9)</f>
        <v>#DIV/0!</v>
      </c>
      <c r="F7" s="26" t="e">
        <f>AVERAGE('pH 7 Einzelmessungen'!D7:D9)</f>
        <v>#DIV/0!</v>
      </c>
      <c r="G7" s="26" t="e">
        <f>_xlfn.STDEV.S('pH 7 Einzelmessungen'!D7:D9)</f>
        <v>#DIV/0!</v>
      </c>
      <c r="H7" s="26" t="e">
        <f>AVERAGE('pH 7 Einzelmessungen'!E7:E9)</f>
        <v>#DIV/0!</v>
      </c>
      <c r="I7" s="26" t="e">
        <f>_xlfn.STDEV.S('pH 7 Einzelmessungen'!E7:E9)</f>
        <v>#DIV/0!</v>
      </c>
      <c r="J7" s="26" t="e">
        <f>AVERAGE('pH 7 Einzelmessungen'!F7:F9)</f>
        <v>#DIV/0!</v>
      </c>
      <c r="K7" s="26" t="e">
        <f>_xlfn.STDEV.S('pH 7 Einzelmessungen'!F7:F9)</f>
        <v>#DIV/0!</v>
      </c>
      <c r="L7" s="26" t="e">
        <f>AVERAGE('pH 7 Einzelmessungen'!G7:G9)</f>
        <v>#DIV/0!</v>
      </c>
      <c r="M7" s="26" t="e">
        <f>_xlfn.STDEV.S('pH 7 Einzelmessungen'!G7:G9)</f>
        <v>#DIV/0!</v>
      </c>
      <c r="N7" s="26" t="e">
        <f>AVERAGE('pH 7 Einzelmessungen'!H7:H9)</f>
        <v>#DIV/0!</v>
      </c>
      <c r="O7" s="26" t="e">
        <f>_xlfn.STDEV.S('pH 7 Einzelmessungen'!H7:H9)</f>
        <v>#DIV/0!</v>
      </c>
      <c r="P7" s="26" t="e">
        <f>AVERAGE('pH 7 Einzelmessungen'!M7:M9)</f>
        <v>#DIV/0!</v>
      </c>
      <c r="Q7" s="26" t="e">
        <f>_xlfn.STDEV.S('pH 7 Einzelmessungen'!M7:M9)</f>
        <v>#DIV/0!</v>
      </c>
      <c r="R7" s="26" t="e">
        <f>AVERAGE('pH 7 Einzelmessungen'!N7:N9)</f>
        <v>#DIV/0!</v>
      </c>
      <c r="S7" s="26" t="e">
        <f>_xlfn.STDEV.S('pH 7 Einzelmessungen'!N7:N9)</f>
        <v>#DIV/0!</v>
      </c>
      <c r="T7" s="26" t="e">
        <f>AVERAGE('pH 7 Einzelmessungen'!K7:K9)</f>
        <v>#DIV/0!</v>
      </c>
      <c r="U7" s="26" t="e">
        <f>_xlfn.STDEV.S('pH 7 Einzelmessungen'!K7:K9)</f>
        <v>#DIV/0!</v>
      </c>
      <c r="V7" s="26" t="e">
        <f>AVERAGE('pH 7 Einzelmessungen'!L7:L9)</f>
        <v>#DIV/0!</v>
      </c>
      <c r="W7" s="26" t="e">
        <f>_xlfn.STDEV.S('pH 7 Einzelmessungen'!L7:L9)</f>
        <v>#DIV/0!</v>
      </c>
      <c r="X7" s="26" t="e">
        <f>AVERAGE('pH 7 Einzelmessungen'!M7:M9)</f>
        <v>#DIV/0!</v>
      </c>
      <c r="Y7" s="26" t="e">
        <f>_xlfn.STDEV.S('pH 7 Einzelmessungen'!M7:M9)</f>
        <v>#DIV/0!</v>
      </c>
      <c r="Z7" s="26" t="e">
        <f>AVERAGE('pH 7 Einzelmessungen'!N7:N9)</f>
        <v>#DIV/0!</v>
      </c>
      <c r="AA7" s="26" t="e">
        <f>_xlfn.STDEV.S('pH 7 Einzelmessungen'!N7:N9)</f>
        <v>#DIV/0!</v>
      </c>
      <c r="AB7" s="26" t="e">
        <f>AVERAGE('pH 7 Einzelmessungen'!O7:O9)</f>
        <v>#DIV/0!</v>
      </c>
      <c r="AC7" s="27" t="e">
        <f>_xlfn.STDEV.S('pH 7 Einzelmessungen'!O7:O9)</f>
        <v>#DIV/0!</v>
      </c>
    </row>
    <row r="8" spans="1:29" ht="23.1" customHeight="1" thickBot="1" x14ac:dyDescent="0.3">
      <c r="A8" s="22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</row>
    <row r="9" spans="1:29" ht="23.1" customHeight="1" thickBot="1" x14ac:dyDescent="0.3">
      <c r="A9" s="25" t="s">
        <v>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7"/>
    </row>
    <row r="10" spans="1:29" ht="23.1" customHeight="1" thickBot="1" x14ac:dyDescent="0.3">
      <c r="A10" s="22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4"/>
    </row>
    <row r="11" spans="1:29" ht="23.1" customHeight="1" thickBot="1" x14ac:dyDescent="0.3">
      <c r="A11" s="25" t="s">
        <v>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7"/>
    </row>
    <row r="12" spans="1:29" ht="23.1" customHeight="1" thickBot="1" x14ac:dyDescent="0.3">
      <c r="A12" s="22" t="s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4"/>
    </row>
    <row r="13" spans="1:29" ht="23.1" customHeight="1" thickBot="1" x14ac:dyDescent="0.3">
      <c r="A13" s="25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7"/>
    </row>
    <row r="14" spans="1:29" ht="23.1" customHeight="1" thickBot="1" x14ac:dyDescent="0.3">
      <c r="A14" s="22" t="s">
        <v>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4"/>
    </row>
    <row r="15" spans="1:29" ht="23.1" customHeight="1" thickBot="1" x14ac:dyDescent="0.3">
      <c r="A15" s="25" t="s">
        <v>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7"/>
    </row>
    <row r="16" spans="1:29" ht="23.1" customHeight="1" thickBot="1" x14ac:dyDescent="0.3">
      <c r="A16" s="22" t="s">
        <v>10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4"/>
    </row>
    <row r="17" spans="1:29" ht="23.1" customHeight="1" thickBot="1" x14ac:dyDescent="0.3">
      <c r="A17" s="25" t="s">
        <v>11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7"/>
    </row>
    <row r="18" spans="1:29" ht="23.1" customHeight="1" thickBot="1" x14ac:dyDescent="0.3">
      <c r="A18" s="22" t="s">
        <v>12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4"/>
    </row>
    <row r="19" spans="1:29" ht="23.1" customHeight="1" thickBot="1" x14ac:dyDescent="0.3">
      <c r="A19" s="25" t="s">
        <v>13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7"/>
    </row>
    <row r="20" spans="1:29" ht="23.1" customHeight="1" thickBot="1" x14ac:dyDescent="0.3">
      <c r="A20" s="22" t="s">
        <v>14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/>
    </row>
    <row r="21" spans="1:29" ht="23.1" customHeight="1" thickBot="1" x14ac:dyDescent="0.3">
      <c r="A21" s="25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7"/>
    </row>
    <row r="22" spans="1:29" ht="23.1" customHeight="1" thickBot="1" x14ac:dyDescent="0.3">
      <c r="A22" s="22" t="s">
        <v>16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4"/>
    </row>
    <row r="23" spans="1:29" ht="23.1" customHeight="1" thickBot="1" x14ac:dyDescent="0.3">
      <c r="A23" s="25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7"/>
    </row>
    <row r="24" spans="1:29" ht="23.1" customHeight="1" thickBot="1" x14ac:dyDescent="0.3">
      <c r="A24" s="22" t="s">
        <v>18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4"/>
    </row>
    <row r="25" spans="1:29" ht="23.1" customHeight="1" thickBot="1" x14ac:dyDescent="0.3">
      <c r="A25" s="25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7"/>
    </row>
    <row r="26" spans="1:29" ht="23.1" customHeight="1" thickBot="1" x14ac:dyDescent="0.3">
      <c r="A26" s="22" t="s">
        <v>20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4"/>
    </row>
    <row r="27" spans="1:29" ht="23.1" customHeight="1" thickBot="1" x14ac:dyDescent="0.3">
      <c r="A27" s="25" t="s">
        <v>21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7"/>
    </row>
    <row r="28" spans="1:29" ht="23.1" customHeight="1" thickBot="1" x14ac:dyDescent="0.3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/>
    </row>
    <row r="29" spans="1:29" ht="23.1" customHeight="1" thickBot="1" x14ac:dyDescent="0.3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7"/>
    </row>
    <row r="30" spans="1:29" ht="23.1" customHeight="1" thickBot="1" x14ac:dyDescent="0.3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</row>
    <row r="31" spans="1:29" ht="23.1" customHeight="1" thickBot="1" x14ac:dyDescent="0.3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7"/>
    </row>
    <row r="32" spans="1:29" ht="23.1" customHeight="1" thickBot="1" x14ac:dyDescent="0.3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4"/>
    </row>
    <row r="33" spans="1:29" ht="23.1" customHeight="1" thickBot="1" x14ac:dyDescent="0.3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7"/>
    </row>
    <row r="34" spans="1:29" ht="23.1" customHeight="1" thickBot="1" x14ac:dyDescent="0.3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4"/>
    </row>
    <row r="35" spans="1:29" ht="23.1" customHeight="1" thickBot="1" x14ac:dyDescent="0.3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7"/>
    </row>
    <row r="36" spans="1:29" ht="23.1" customHeight="1" thickBot="1" x14ac:dyDescent="0.3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4"/>
    </row>
    <row r="37" spans="1:29" ht="23.1" customHeight="1" thickBot="1" x14ac:dyDescent="0.3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7"/>
    </row>
    <row r="38" spans="1:29" ht="23.1" customHeight="1" thickBot="1" x14ac:dyDescent="0.3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</row>
    <row r="39" spans="1:29" ht="23.1" customHeight="1" thickBot="1" x14ac:dyDescent="0.3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7"/>
    </row>
    <row r="40" spans="1:29" ht="23.1" customHeight="1" thickBot="1" x14ac:dyDescent="0.3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4"/>
    </row>
    <row r="41" spans="1:29" ht="23.1" customHeight="1" thickBot="1" x14ac:dyDescent="0.3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7"/>
    </row>
    <row r="42" spans="1:29" ht="23.1" customHeight="1" thickBot="1" x14ac:dyDescent="0.3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4"/>
    </row>
    <row r="43" spans="1:29" ht="23.1" customHeight="1" thickBot="1" x14ac:dyDescent="0.3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7"/>
    </row>
    <row r="44" spans="1:29" ht="23.1" customHeight="1" thickBot="1" x14ac:dyDescent="0.3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4"/>
    </row>
    <row r="45" spans="1:29" ht="23.1" customHeight="1" thickBot="1" x14ac:dyDescent="0.3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7"/>
    </row>
    <row r="46" spans="1:29" ht="23.1" customHeight="1" thickBot="1" x14ac:dyDescent="0.3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4"/>
    </row>
    <row r="47" spans="1:29" ht="23.1" customHeight="1" thickBot="1" x14ac:dyDescent="0.3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7"/>
    </row>
    <row r="48" spans="1:29" ht="23.1" customHeight="1" thickBot="1" x14ac:dyDescent="0.3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4"/>
    </row>
    <row r="49" spans="1:29" ht="23.1" customHeight="1" thickBot="1" x14ac:dyDescent="0.3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7"/>
    </row>
    <row r="50" spans="1:29" ht="23.1" customHeight="1" thickBot="1" x14ac:dyDescent="0.3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4"/>
    </row>
    <row r="51" spans="1:29" ht="23.1" customHeight="1" thickBot="1" x14ac:dyDescent="0.3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7"/>
    </row>
    <row r="52" spans="1:29" ht="23.1" customHeight="1" thickBot="1" x14ac:dyDescent="0.3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4"/>
    </row>
    <row r="53" spans="1:29" ht="23.1" customHeight="1" thickBot="1" x14ac:dyDescent="0.3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7"/>
    </row>
    <row r="54" spans="1:29" ht="23.1" customHeight="1" thickBot="1" x14ac:dyDescent="0.3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4"/>
    </row>
    <row r="55" spans="1:29" ht="23.1" customHeight="1" thickBot="1" x14ac:dyDescent="0.3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7"/>
    </row>
    <row r="56" spans="1:29" ht="23.1" customHeight="1" thickBot="1" x14ac:dyDescent="0.3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4"/>
    </row>
    <row r="57" spans="1:29" ht="23.1" customHeight="1" thickBot="1" x14ac:dyDescent="0.3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7"/>
    </row>
    <row r="58" spans="1:29" ht="23.1" customHeight="1" thickBot="1" x14ac:dyDescent="0.3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4"/>
    </row>
    <row r="59" spans="1:29" ht="23.1" customHeight="1" thickBot="1" x14ac:dyDescent="0.3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7"/>
    </row>
    <row r="60" spans="1:29" ht="23.1" customHeight="1" thickBot="1" x14ac:dyDescent="0.3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4"/>
    </row>
    <row r="61" spans="1:29" ht="23.1" customHeight="1" thickBot="1" x14ac:dyDescent="0.3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7"/>
    </row>
    <row r="62" spans="1:29" ht="23.1" customHeight="1" thickBot="1" x14ac:dyDescent="0.3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4"/>
    </row>
    <row r="63" spans="1:29" ht="23.1" customHeight="1" thickBot="1" x14ac:dyDescent="0.3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7"/>
    </row>
    <row r="64" spans="1:29" ht="23.1" customHeight="1" thickBot="1" x14ac:dyDescent="0.3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4"/>
    </row>
    <row r="65" spans="1:29" ht="23.1" customHeight="1" thickBot="1" x14ac:dyDescent="0.3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7"/>
    </row>
    <row r="66" spans="1:29" ht="23.1" customHeight="1" thickBot="1" x14ac:dyDescent="0.3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4"/>
    </row>
    <row r="67" spans="1:29" ht="23.1" customHeight="1" thickBot="1" x14ac:dyDescent="0.3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7"/>
    </row>
    <row r="68" spans="1:29" ht="23.1" customHeight="1" thickBot="1" x14ac:dyDescent="0.3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4"/>
    </row>
    <row r="69" spans="1:29" ht="23.1" customHeight="1" thickBot="1" x14ac:dyDescent="0.3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7"/>
    </row>
    <row r="70" spans="1:29" ht="23.1" customHeight="1" thickBot="1" x14ac:dyDescent="0.3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4"/>
    </row>
    <row r="71" spans="1:29" ht="23.1" customHeight="1" thickBot="1" x14ac:dyDescent="0.3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7"/>
    </row>
    <row r="72" spans="1:29" ht="23.1" customHeight="1" thickBot="1" x14ac:dyDescent="0.3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4"/>
    </row>
    <row r="73" spans="1:29" ht="23.1" customHeight="1" thickBot="1" x14ac:dyDescent="0.3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7"/>
    </row>
    <row r="74" spans="1:29" ht="23.1" customHeight="1" thickBot="1" x14ac:dyDescent="0.3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4"/>
    </row>
    <row r="75" spans="1:29" ht="23.1" customHeight="1" thickBot="1" x14ac:dyDescent="0.3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7"/>
    </row>
    <row r="76" spans="1:29" ht="23.1" customHeight="1" thickBot="1" x14ac:dyDescent="0.3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4"/>
    </row>
    <row r="77" spans="1:29" ht="23.1" customHeight="1" thickBot="1" x14ac:dyDescent="0.3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7"/>
    </row>
    <row r="78" spans="1:29" ht="23.1" customHeight="1" thickBot="1" x14ac:dyDescent="0.3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4"/>
    </row>
    <row r="79" spans="1:29" ht="23.1" customHeight="1" thickBot="1" x14ac:dyDescent="0.3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7"/>
    </row>
    <row r="80" spans="1:29" ht="23.1" customHeight="1" thickBot="1" x14ac:dyDescent="0.3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4"/>
    </row>
    <row r="81" spans="1:29" ht="23.1" customHeight="1" thickBot="1" x14ac:dyDescent="0.3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7"/>
    </row>
    <row r="82" spans="1:29" ht="23.1" customHeight="1" thickBot="1" x14ac:dyDescent="0.3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4"/>
    </row>
    <row r="83" spans="1:29" ht="23.1" customHeight="1" thickBot="1" x14ac:dyDescent="0.3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7"/>
    </row>
    <row r="84" spans="1:29" ht="23.1" customHeight="1" thickBot="1" x14ac:dyDescent="0.3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4"/>
    </row>
    <row r="85" spans="1:29" ht="23.1" customHeight="1" thickBot="1" x14ac:dyDescent="0.3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7"/>
    </row>
    <row r="86" spans="1:29" ht="23.1" customHeight="1" thickBot="1" x14ac:dyDescent="0.3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4"/>
    </row>
    <row r="87" spans="1:29" ht="23.1" customHeight="1" thickBot="1" x14ac:dyDescent="0.3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7"/>
    </row>
    <row r="88" spans="1:29" ht="23.1" customHeight="1" thickBot="1" x14ac:dyDescent="0.3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4"/>
    </row>
    <row r="89" spans="1:29" ht="23.1" customHeight="1" thickBot="1" x14ac:dyDescent="0.3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7"/>
    </row>
    <row r="90" spans="1:29" ht="23.1" customHeight="1" thickBot="1" x14ac:dyDescent="0.3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4"/>
    </row>
    <row r="91" spans="1:29" ht="23.1" customHeight="1" thickBot="1" x14ac:dyDescent="0.3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7"/>
    </row>
    <row r="92" spans="1:29" ht="23.1" customHeight="1" thickBot="1" x14ac:dyDescent="0.3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4"/>
    </row>
    <row r="93" spans="1:29" ht="23.1" customHeight="1" thickBot="1" x14ac:dyDescent="0.3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7"/>
    </row>
    <row r="94" spans="1:29" ht="23.1" customHeight="1" thickBot="1" x14ac:dyDescent="0.3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4"/>
    </row>
    <row r="95" spans="1:29" ht="23.1" customHeight="1" thickBot="1" x14ac:dyDescent="0.3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7"/>
    </row>
    <row r="96" spans="1:29" ht="23.1" customHeight="1" thickBot="1" x14ac:dyDescent="0.3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4"/>
    </row>
    <row r="97" spans="1:29" ht="23.1" customHeight="1" thickBot="1" x14ac:dyDescent="0.3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7"/>
    </row>
    <row r="98" spans="1:29" ht="23.1" customHeight="1" thickBot="1" x14ac:dyDescent="0.3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4"/>
    </row>
    <row r="99" spans="1:29" ht="23.1" customHeight="1" thickBot="1" x14ac:dyDescent="0.3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7"/>
    </row>
    <row r="100" spans="1:29" ht="23.1" customHeight="1" thickBot="1" x14ac:dyDescent="0.3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4"/>
    </row>
    <row r="101" spans="1:29" ht="23.1" customHeight="1" thickBot="1" x14ac:dyDescent="0.3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7"/>
    </row>
    <row r="102" spans="1:29" ht="23.1" customHeight="1" thickBot="1" x14ac:dyDescent="0.3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4"/>
    </row>
    <row r="103" spans="1:29" ht="23.1" customHeight="1" thickBot="1" x14ac:dyDescent="0.3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7"/>
    </row>
    <row r="104" spans="1:29" ht="23.1" customHeight="1" thickBot="1" x14ac:dyDescent="0.3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4"/>
    </row>
    <row r="105" spans="1:29" ht="23.1" customHeight="1" thickBot="1" x14ac:dyDescent="0.3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7"/>
    </row>
    <row r="106" spans="1:29" ht="23.1" customHeight="1" thickBot="1" x14ac:dyDescent="0.3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4"/>
    </row>
    <row r="107" spans="1:29" ht="23.1" customHeight="1" thickBot="1" x14ac:dyDescent="0.3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7"/>
    </row>
    <row r="108" spans="1:29" ht="23.1" customHeight="1" thickBot="1" x14ac:dyDescent="0.3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4"/>
    </row>
    <row r="109" spans="1:29" ht="23.1" customHeight="1" thickBot="1" x14ac:dyDescent="0.3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7"/>
    </row>
    <row r="110" spans="1:29" ht="23.1" customHeight="1" thickBot="1" x14ac:dyDescent="0.3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4"/>
    </row>
    <row r="111" spans="1:29" ht="23.1" customHeight="1" thickBot="1" x14ac:dyDescent="0.3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7"/>
    </row>
    <row r="112" spans="1:29" ht="23.1" customHeight="1" thickBot="1" x14ac:dyDescent="0.3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4"/>
    </row>
    <row r="113" spans="1:29" ht="23.1" customHeight="1" thickBot="1" x14ac:dyDescent="0.3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7"/>
    </row>
    <row r="114" spans="1:29" ht="23.1" customHeight="1" thickBot="1" x14ac:dyDescent="0.3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4"/>
    </row>
    <row r="115" spans="1:29" ht="23.1" customHeight="1" thickBot="1" x14ac:dyDescent="0.3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7"/>
    </row>
    <row r="116" spans="1:29" ht="23.1" customHeight="1" thickBot="1" x14ac:dyDescent="0.3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4"/>
    </row>
    <row r="117" spans="1:29" ht="23.1" customHeight="1" thickBot="1" x14ac:dyDescent="0.3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7"/>
    </row>
    <row r="118" spans="1:29" ht="23.1" customHeight="1" thickBot="1" x14ac:dyDescent="0.3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4"/>
    </row>
    <row r="119" spans="1:29" ht="23.1" customHeight="1" thickBot="1" x14ac:dyDescent="0.3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7"/>
    </row>
    <row r="120" spans="1:29" ht="23.1" customHeight="1" thickBot="1" x14ac:dyDescent="0.3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4"/>
    </row>
    <row r="121" spans="1:29" ht="23.1" customHeight="1" thickBot="1" x14ac:dyDescent="0.3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7"/>
    </row>
    <row r="122" spans="1:29" ht="23.1" customHeight="1" thickBot="1" x14ac:dyDescent="0.3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4"/>
    </row>
    <row r="123" spans="1:29" ht="23.1" customHeight="1" thickBot="1" x14ac:dyDescent="0.3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7"/>
    </row>
    <row r="124" spans="1:29" ht="23.1" customHeight="1" thickBot="1" x14ac:dyDescent="0.3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4"/>
    </row>
    <row r="125" spans="1:29" ht="23.1" customHeight="1" thickBot="1" x14ac:dyDescent="0.3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7"/>
    </row>
    <row r="126" spans="1:29" ht="23.1" customHeight="1" thickBot="1" x14ac:dyDescent="0.3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4"/>
    </row>
    <row r="127" spans="1:29" ht="23.1" customHeight="1" thickBot="1" x14ac:dyDescent="0.3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7"/>
    </row>
    <row r="128" spans="1:29" ht="23.1" customHeight="1" thickBot="1" x14ac:dyDescent="0.3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4"/>
    </row>
    <row r="129" spans="1:29" ht="23.1" customHeight="1" thickBot="1" x14ac:dyDescent="0.3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7"/>
    </row>
    <row r="130" spans="1:29" ht="23.1" customHeight="1" thickBot="1" x14ac:dyDescent="0.3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4"/>
    </row>
    <row r="131" spans="1:29" ht="23.1" customHeight="1" thickBot="1" x14ac:dyDescent="0.3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7"/>
    </row>
    <row r="132" spans="1:29" ht="23.1" customHeight="1" thickBot="1" x14ac:dyDescent="0.3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4"/>
    </row>
    <row r="133" spans="1:29" ht="23.1" customHeight="1" thickBot="1" x14ac:dyDescent="0.3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7"/>
    </row>
    <row r="134" spans="1:29" ht="23.1" customHeight="1" thickBot="1" x14ac:dyDescent="0.3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4"/>
    </row>
    <row r="135" spans="1:29" ht="23.1" customHeight="1" thickBot="1" x14ac:dyDescent="0.3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7"/>
    </row>
    <row r="136" spans="1:29" ht="23.1" customHeight="1" thickBot="1" x14ac:dyDescent="0.3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4"/>
    </row>
    <row r="137" spans="1:29" ht="23.1" customHeight="1" thickBot="1" x14ac:dyDescent="0.3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7"/>
    </row>
    <row r="138" spans="1:29" ht="23.1" customHeight="1" thickBot="1" x14ac:dyDescent="0.3">
      <c r="A138" s="22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4"/>
    </row>
    <row r="139" spans="1:29" ht="23.1" customHeight="1" thickBot="1" x14ac:dyDescent="0.3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7"/>
    </row>
    <row r="140" spans="1:29" ht="23.1" customHeight="1" thickBot="1" x14ac:dyDescent="0.3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4"/>
    </row>
    <row r="141" spans="1:29" ht="23.1" customHeight="1" thickBot="1" x14ac:dyDescent="0.3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7"/>
    </row>
    <row r="142" spans="1:29" ht="23.1" customHeight="1" thickBot="1" x14ac:dyDescent="0.3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4"/>
    </row>
    <row r="143" spans="1:29" ht="23.1" customHeight="1" thickBot="1" x14ac:dyDescent="0.3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7"/>
    </row>
    <row r="144" spans="1:29" ht="23.1" customHeight="1" thickBot="1" x14ac:dyDescent="0.3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4"/>
    </row>
    <row r="145" spans="1:29" ht="23.1" customHeight="1" thickBot="1" x14ac:dyDescent="0.3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7"/>
    </row>
    <row r="146" spans="1:29" ht="23.1" customHeight="1" thickBot="1" x14ac:dyDescent="0.3">
      <c r="A146" s="2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4"/>
    </row>
    <row r="147" spans="1:29" ht="23.1" customHeight="1" thickBot="1" x14ac:dyDescent="0.3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7"/>
    </row>
    <row r="148" spans="1:29" ht="23.1" customHeight="1" thickBot="1" x14ac:dyDescent="0.3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4"/>
    </row>
    <row r="149" spans="1:29" ht="23.1" customHeight="1" thickBot="1" x14ac:dyDescent="0.3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7"/>
    </row>
    <row r="150" spans="1:29" ht="23.1" customHeight="1" thickBot="1" x14ac:dyDescent="0.3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4"/>
    </row>
    <row r="151" spans="1:29" ht="23.1" customHeight="1" thickBot="1" x14ac:dyDescent="0.3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7"/>
    </row>
    <row r="152" spans="1:29" ht="23.1" customHeight="1" thickBot="1" x14ac:dyDescent="0.3">
      <c r="A152" s="2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4"/>
    </row>
    <row r="153" spans="1:29" ht="23.1" customHeight="1" thickBot="1" x14ac:dyDescent="0.3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7"/>
    </row>
    <row r="154" spans="1:29" ht="23.1" customHeight="1" thickBot="1" x14ac:dyDescent="0.3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4"/>
    </row>
    <row r="155" spans="1:29" ht="23.1" customHeight="1" thickBot="1" x14ac:dyDescent="0.3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7"/>
    </row>
    <row r="156" spans="1:29" ht="23.1" customHeight="1" thickBot="1" x14ac:dyDescent="0.3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4"/>
    </row>
    <row r="157" spans="1:29" ht="23.1" customHeight="1" thickBot="1" x14ac:dyDescent="0.3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7"/>
    </row>
    <row r="158" spans="1:29" ht="23.1" customHeight="1" thickBot="1" x14ac:dyDescent="0.3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4"/>
    </row>
    <row r="159" spans="1:29" ht="23.1" customHeight="1" thickBot="1" x14ac:dyDescent="0.3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7"/>
    </row>
    <row r="160" spans="1:29" ht="23.1" customHeight="1" thickBot="1" x14ac:dyDescent="0.3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4"/>
    </row>
    <row r="161" spans="1:29" ht="23.1" customHeight="1" thickBot="1" x14ac:dyDescent="0.3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7"/>
    </row>
    <row r="162" spans="1:29" ht="23.1" customHeight="1" thickBot="1" x14ac:dyDescent="0.3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4"/>
    </row>
    <row r="163" spans="1:29" ht="23.1" customHeight="1" thickBot="1" x14ac:dyDescent="0.3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7"/>
    </row>
    <row r="164" spans="1:29" ht="23.1" customHeight="1" thickBot="1" x14ac:dyDescent="0.3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4"/>
    </row>
    <row r="165" spans="1:29" ht="23.1" customHeight="1" thickBot="1" x14ac:dyDescent="0.3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7"/>
    </row>
    <row r="166" spans="1:29" ht="23.1" customHeight="1" thickBot="1" x14ac:dyDescent="0.3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4"/>
    </row>
    <row r="167" spans="1:29" ht="23.1" customHeight="1" thickBot="1" x14ac:dyDescent="0.3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7"/>
    </row>
    <row r="168" spans="1:29" ht="23.1" customHeight="1" thickBot="1" x14ac:dyDescent="0.3">
      <c r="A168" s="2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4"/>
    </row>
    <row r="169" spans="1:29" ht="23.1" customHeight="1" thickBot="1" x14ac:dyDescent="0.3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7"/>
    </row>
    <row r="170" spans="1:29" ht="23.1" customHeight="1" thickBot="1" x14ac:dyDescent="0.3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4"/>
    </row>
    <row r="171" spans="1:29" ht="23.1" customHeight="1" thickBot="1" x14ac:dyDescent="0.3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7"/>
    </row>
    <row r="172" spans="1:29" ht="23.1" customHeight="1" thickBot="1" x14ac:dyDescent="0.3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4"/>
    </row>
    <row r="173" spans="1:29" ht="23.1" customHeight="1" thickBot="1" x14ac:dyDescent="0.3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7"/>
    </row>
    <row r="174" spans="1:29" ht="23.1" customHeight="1" thickBot="1" x14ac:dyDescent="0.3">
      <c r="A174" s="2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4"/>
    </row>
    <row r="175" spans="1:29" ht="23.1" customHeight="1" thickBot="1" x14ac:dyDescent="0.3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7"/>
    </row>
    <row r="176" spans="1:29" ht="23.1" customHeight="1" thickBot="1" x14ac:dyDescent="0.3">
      <c r="A176" s="2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4"/>
    </row>
    <row r="177" spans="1:29" ht="23.1" customHeight="1" thickBot="1" x14ac:dyDescent="0.3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7"/>
    </row>
    <row r="178" spans="1:29" ht="23.1" customHeight="1" thickBot="1" x14ac:dyDescent="0.3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4"/>
    </row>
    <row r="179" spans="1:29" ht="23.1" customHeight="1" thickBot="1" x14ac:dyDescent="0.3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7"/>
    </row>
    <row r="180" spans="1:29" ht="23.1" customHeight="1" thickBot="1" x14ac:dyDescent="0.3">
      <c r="A180" s="2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4"/>
    </row>
    <row r="181" spans="1:29" ht="23.1" customHeight="1" thickBot="1" x14ac:dyDescent="0.3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7"/>
    </row>
    <row r="182" spans="1:29" ht="23.1" customHeight="1" thickBot="1" x14ac:dyDescent="0.3">
      <c r="A182" s="22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4"/>
    </row>
    <row r="183" spans="1:29" ht="23.1" customHeight="1" thickBot="1" x14ac:dyDescent="0.3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7"/>
    </row>
    <row r="184" spans="1:29" ht="23.1" customHeight="1" thickBot="1" x14ac:dyDescent="0.3">
      <c r="A184" s="22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4"/>
    </row>
    <row r="185" spans="1:29" ht="23.1" customHeight="1" thickBot="1" x14ac:dyDescent="0.3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7"/>
    </row>
    <row r="186" spans="1:29" ht="23.1" customHeight="1" thickBot="1" x14ac:dyDescent="0.3">
      <c r="A186" s="22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4"/>
    </row>
    <row r="187" spans="1:29" ht="23.1" customHeight="1" thickBot="1" x14ac:dyDescent="0.3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7"/>
    </row>
    <row r="188" spans="1:29" ht="23.1" customHeight="1" thickBot="1" x14ac:dyDescent="0.3">
      <c r="A188" s="2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4"/>
    </row>
    <row r="189" spans="1:29" ht="23.1" customHeight="1" thickBot="1" x14ac:dyDescent="0.3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7"/>
    </row>
    <row r="190" spans="1:29" ht="23.1" customHeight="1" thickBot="1" x14ac:dyDescent="0.3">
      <c r="A190" s="2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4"/>
    </row>
    <row r="191" spans="1:29" ht="23.1" customHeight="1" thickBot="1" x14ac:dyDescent="0.3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7"/>
    </row>
    <row r="192" spans="1:29" ht="23.1" customHeight="1" thickBot="1" x14ac:dyDescent="0.3">
      <c r="A192" s="2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4"/>
    </row>
    <row r="193" spans="1:29" ht="23.1" customHeight="1" thickBot="1" x14ac:dyDescent="0.3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7"/>
    </row>
    <row r="194" spans="1:29" ht="23.1" customHeight="1" thickBot="1" x14ac:dyDescent="0.3">
      <c r="A194" s="22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4"/>
    </row>
    <row r="195" spans="1:29" ht="23.1" customHeight="1" thickBot="1" x14ac:dyDescent="0.3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7"/>
    </row>
    <row r="196" spans="1:29" ht="23.1" customHeight="1" thickBot="1" x14ac:dyDescent="0.3">
      <c r="A196" s="2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4"/>
    </row>
    <row r="197" spans="1:29" ht="23.1" customHeight="1" thickBot="1" x14ac:dyDescent="0.3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7"/>
    </row>
    <row r="198" spans="1:29" ht="23.1" customHeight="1" thickBot="1" x14ac:dyDescent="0.3">
      <c r="A198" s="22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4"/>
    </row>
    <row r="199" spans="1:29" ht="23.1" customHeight="1" thickBot="1" x14ac:dyDescent="0.3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7"/>
    </row>
    <row r="200" spans="1:29" ht="23.1" customHeight="1" thickBot="1" x14ac:dyDescent="0.3">
      <c r="A200" s="22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4"/>
    </row>
    <row r="201" spans="1:29" ht="23.1" customHeight="1" thickBot="1" x14ac:dyDescent="0.3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7"/>
    </row>
    <row r="202" spans="1:29" ht="23.1" customHeight="1" thickBot="1" x14ac:dyDescent="0.3">
      <c r="A202" s="22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4"/>
    </row>
    <row r="203" spans="1:29" ht="23.1" customHeight="1" thickBot="1" x14ac:dyDescent="0.3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7"/>
    </row>
    <row r="204" spans="1:29" ht="23.1" customHeight="1" thickBot="1" x14ac:dyDescent="0.3">
      <c r="A204" s="22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4"/>
    </row>
    <row r="205" spans="1:29" ht="23.1" customHeight="1" thickBot="1" x14ac:dyDescent="0.3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7"/>
    </row>
    <row r="206" spans="1:29" ht="23.1" customHeight="1" thickBot="1" x14ac:dyDescent="0.3">
      <c r="A206" s="22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4"/>
    </row>
    <row r="207" spans="1:29" ht="23.1" customHeight="1" thickBot="1" x14ac:dyDescent="0.3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7"/>
    </row>
    <row r="208" spans="1:29" ht="23.1" customHeight="1" thickBot="1" x14ac:dyDescent="0.3">
      <c r="A208" s="22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4"/>
    </row>
    <row r="209" spans="1:29" ht="23.1" customHeight="1" thickBot="1" x14ac:dyDescent="0.3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7"/>
    </row>
    <row r="210" spans="1:29" ht="23.1" customHeight="1" thickBot="1" x14ac:dyDescent="0.3">
      <c r="A210" s="22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4"/>
    </row>
    <row r="211" spans="1:29" ht="23.1" customHeight="1" thickBot="1" x14ac:dyDescent="0.3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7"/>
    </row>
    <row r="212" spans="1:29" ht="23.1" customHeight="1" thickBot="1" x14ac:dyDescent="0.3">
      <c r="A212" s="22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4"/>
    </row>
    <row r="213" spans="1:29" ht="23.1" customHeight="1" thickBot="1" x14ac:dyDescent="0.3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7"/>
    </row>
    <row r="214" spans="1:29" ht="23.1" customHeight="1" thickBot="1" x14ac:dyDescent="0.3">
      <c r="A214" s="22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4"/>
    </row>
    <row r="215" spans="1:29" ht="23.1" customHeight="1" thickBot="1" x14ac:dyDescent="0.3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7"/>
    </row>
    <row r="216" spans="1:29" ht="23.1" customHeight="1" thickBot="1" x14ac:dyDescent="0.3">
      <c r="A216" s="22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4"/>
    </row>
    <row r="217" spans="1:29" ht="23.1" customHeight="1" thickBot="1" x14ac:dyDescent="0.3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7"/>
    </row>
    <row r="218" spans="1:29" ht="23.1" customHeight="1" thickBot="1" x14ac:dyDescent="0.3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4"/>
    </row>
    <row r="219" spans="1:29" ht="23.1" customHeight="1" thickBot="1" x14ac:dyDescent="0.3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7"/>
    </row>
    <row r="220" spans="1:29" ht="23.1" customHeight="1" thickBot="1" x14ac:dyDescent="0.3">
      <c r="A220" s="22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4"/>
    </row>
    <row r="221" spans="1:29" ht="23.1" customHeight="1" thickBot="1" x14ac:dyDescent="0.3">
      <c r="A221" s="25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7"/>
    </row>
    <row r="222" spans="1:29" ht="23.1" customHeight="1" thickBot="1" x14ac:dyDescent="0.3">
      <c r="A222" s="22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4"/>
    </row>
    <row r="223" spans="1:29" ht="23.1" customHeight="1" thickBot="1" x14ac:dyDescent="0.3">
      <c r="A223" s="25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7"/>
    </row>
    <row r="224" spans="1:29" ht="23.1" customHeight="1" thickBot="1" x14ac:dyDescent="0.3">
      <c r="A224" s="22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4"/>
    </row>
    <row r="225" spans="1:29" ht="23.1" customHeight="1" thickBot="1" x14ac:dyDescent="0.3">
      <c r="A225" s="25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7"/>
    </row>
    <row r="226" spans="1:29" ht="23.1" customHeight="1" thickBot="1" x14ac:dyDescent="0.3">
      <c r="A226" s="22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4"/>
    </row>
    <row r="227" spans="1:29" ht="23.1" customHeight="1" thickBot="1" x14ac:dyDescent="0.3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7"/>
    </row>
    <row r="228" spans="1:29" ht="23.1" customHeight="1" thickBot="1" x14ac:dyDescent="0.3">
      <c r="A228" s="22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4"/>
    </row>
    <row r="229" spans="1:29" ht="23.1" customHeight="1" thickBot="1" x14ac:dyDescent="0.3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7"/>
    </row>
    <row r="230" spans="1:29" ht="23.1" customHeight="1" thickBot="1" x14ac:dyDescent="0.3">
      <c r="A230" s="22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4"/>
    </row>
    <row r="231" spans="1:29" ht="23.1" customHeight="1" thickBot="1" x14ac:dyDescent="0.3">
      <c r="A231" s="25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7"/>
    </row>
    <row r="232" spans="1:29" ht="23.1" customHeight="1" thickBot="1" x14ac:dyDescent="0.3">
      <c r="A232" s="22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4"/>
    </row>
    <row r="233" spans="1:29" ht="23.1" customHeight="1" thickBot="1" x14ac:dyDescent="0.3">
      <c r="A233" s="25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7"/>
    </row>
    <row r="234" spans="1:29" ht="23.1" customHeight="1" thickBot="1" x14ac:dyDescent="0.3">
      <c r="A234" s="22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4"/>
    </row>
    <row r="235" spans="1:29" ht="23.1" customHeight="1" thickBot="1" x14ac:dyDescent="0.3">
      <c r="A235" s="25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7"/>
    </row>
    <row r="236" spans="1:29" ht="23.1" customHeight="1" thickBot="1" x14ac:dyDescent="0.3">
      <c r="A236" s="22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4"/>
    </row>
    <row r="237" spans="1:29" ht="23.1" customHeight="1" thickBot="1" x14ac:dyDescent="0.3">
      <c r="A237" s="25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7"/>
    </row>
    <row r="238" spans="1:29" ht="23.1" customHeight="1" thickBot="1" x14ac:dyDescent="0.3">
      <c r="A238" s="22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4"/>
    </row>
    <row r="239" spans="1:29" ht="23.1" customHeight="1" thickBot="1" x14ac:dyDescent="0.3">
      <c r="A239" s="25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7"/>
    </row>
    <row r="240" spans="1:29" ht="23.1" customHeight="1" thickBot="1" x14ac:dyDescent="0.3">
      <c r="A240" s="22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4"/>
    </row>
    <row r="241" spans="1:29" ht="23.1" customHeight="1" thickBot="1" x14ac:dyDescent="0.3">
      <c r="A241" s="25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7"/>
    </row>
    <row r="242" spans="1:29" ht="23.1" customHeight="1" thickBot="1" x14ac:dyDescent="0.3">
      <c r="A242" s="22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4"/>
    </row>
    <row r="243" spans="1:29" ht="23.1" customHeight="1" thickBot="1" x14ac:dyDescent="0.3">
      <c r="A243" s="25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7"/>
    </row>
    <row r="244" spans="1:29" ht="23.1" customHeight="1" thickBot="1" x14ac:dyDescent="0.3">
      <c r="A244" s="22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4"/>
    </row>
    <row r="245" spans="1:29" ht="23.1" customHeight="1" thickBot="1" x14ac:dyDescent="0.3">
      <c r="A245" s="25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7"/>
    </row>
    <row r="246" spans="1:29" ht="23.1" customHeight="1" thickBot="1" x14ac:dyDescent="0.3">
      <c r="A246" s="22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4"/>
    </row>
    <row r="247" spans="1:29" ht="23.1" customHeight="1" thickBot="1" x14ac:dyDescent="0.3">
      <c r="A247" s="25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7"/>
    </row>
    <row r="248" spans="1:29" ht="23.1" customHeight="1" thickBot="1" x14ac:dyDescent="0.3">
      <c r="A248" s="22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4"/>
    </row>
    <row r="249" spans="1:29" ht="23.1" customHeight="1" thickBot="1" x14ac:dyDescent="0.3">
      <c r="A249" s="25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7"/>
    </row>
    <row r="250" spans="1:29" ht="23.1" customHeight="1" thickBot="1" x14ac:dyDescent="0.3">
      <c r="A250" s="22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4"/>
    </row>
  </sheetData>
  <mergeCells count="29">
    <mergeCell ref="J2:K3"/>
    <mergeCell ref="A2:A5"/>
    <mergeCell ref="B2:C3"/>
    <mergeCell ref="D2:E3"/>
    <mergeCell ref="F2:G3"/>
    <mergeCell ref="H2:I3"/>
    <mergeCell ref="L4:M4"/>
    <mergeCell ref="N4:O4"/>
    <mergeCell ref="T4:U4"/>
    <mergeCell ref="V4:W4"/>
    <mergeCell ref="L2:M3"/>
    <mergeCell ref="N2:O3"/>
    <mergeCell ref="T2:U3"/>
    <mergeCell ref="V2:W3"/>
    <mergeCell ref="B4:C4"/>
    <mergeCell ref="D4:E4"/>
    <mergeCell ref="F4:G4"/>
    <mergeCell ref="H4:I4"/>
    <mergeCell ref="J4:K4"/>
    <mergeCell ref="X4:Y4"/>
    <mergeCell ref="Z4:AA4"/>
    <mergeCell ref="AB4:AC4"/>
    <mergeCell ref="P2:Q3"/>
    <mergeCell ref="R2:S3"/>
    <mergeCell ref="P4:Q4"/>
    <mergeCell ref="R4:S4"/>
    <mergeCell ref="AB2:AC3"/>
    <mergeCell ref="X2:Y3"/>
    <mergeCell ref="Z2:AA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workbookViewId="0">
      <selection activeCell="D10" sqref="D10"/>
    </sheetView>
  </sheetViews>
  <sheetFormatPr baseColWidth="10" defaultRowHeight="15" x14ac:dyDescent="0.25"/>
  <cols>
    <col min="4" max="4" width="125.5703125" customWidth="1"/>
  </cols>
  <sheetData>
    <row r="3" spans="2:4" ht="21.95" customHeight="1" x14ac:dyDescent="0.25">
      <c r="B3" s="57" t="s">
        <v>34</v>
      </c>
      <c r="C3" s="57"/>
      <c r="D3" s="6" t="s">
        <v>76</v>
      </c>
    </row>
    <row r="4" spans="2:4" ht="21.95" customHeight="1" x14ac:dyDescent="0.25">
      <c r="B4" s="57" t="s">
        <v>35</v>
      </c>
      <c r="C4" s="57"/>
      <c r="D4" s="6" t="s">
        <v>77</v>
      </c>
    </row>
    <row r="5" spans="2:4" ht="21.95" customHeight="1" x14ac:dyDescent="0.25">
      <c r="B5" s="57" t="s">
        <v>24</v>
      </c>
      <c r="C5" s="57"/>
      <c r="D5" s="6" t="s">
        <v>78</v>
      </c>
    </row>
    <row r="6" spans="2:4" ht="21.95" customHeight="1" x14ac:dyDescent="0.25">
      <c r="B6" s="57" t="s">
        <v>36</v>
      </c>
      <c r="C6" s="57"/>
      <c r="D6" s="6" t="s">
        <v>79</v>
      </c>
    </row>
    <row r="7" spans="2:4" ht="21.95" customHeight="1" x14ac:dyDescent="0.25">
      <c r="B7" s="57" t="s">
        <v>37</v>
      </c>
      <c r="C7" s="57"/>
      <c r="D7" s="6" t="s">
        <v>80</v>
      </c>
    </row>
    <row r="8" spans="2:4" ht="21.95" customHeight="1" x14ac:dyDescent="0.25">
      <c r="B8" s="57" t="s">
        <v>38</v>
      </c>
      <c r="C8" s="57"/>
      <c r="D8" s="6" t="s">
        <v>81</v>
      </c>
    </row>
    <row r="9" spans="2:4" ht="21.95" customHeight="1" x14ac:dyDescent="0.25">
      <c r="B9" s="57" t="s">
        <v>39</v>
      </c>
      <c r="C9" s="57"/>
      <c r="D9" s="6" t="s">
        <v>82</v>
      </c>
    </row>
    <row r="10" spans="2:4" ht="21.95" customHeight="1" x14ac:dyDescent="0.25">
      <c r="B10" s="57" t="s">
        <v>40</v>
      </c>
      <c r="C10" s="57"/>
      <c r="D10" s="6" t="s">
        <v>74</v>
      </c>
    </row>
    <row r="11" spans="2:4" ht="21.95" customHeight="1" x14ac:dyDescent="0.25">
      <c r="B11" s="57" t="s">
        <v>41</v>
      </c>
      <c r="C11" s="57"/>
      <c r="D11" s="6" t="s">
        <v>73</v>
      </c>
    </row>
    <row r="12" spans="2:4" ht="21.95" customHeight="1" x14ac:dyDescent="0.25">
      <c r="B12" s="57" t="s">
        <v>42</v>
      </c>
      <c r="C12" s="57"/>
      <c r="D12" s="6" t="s">
        <v>72</v>
      </c>
    </row>
    <row r="13" spans="2:4" ht="21.95" customHeight="1" x14ac:dyDescent="0.25">
      <c r="B13" s="57" t="s">
        <v>43</v>
      </c>
      <c r="C13" s="57"/>
      <c r="D13" s="6" t="s">
        <v>71</v>
      </c>
    </row>
    <row r="14" spans="2:4" ht="21.95" customHeight="1" x14ac:dyDescent="0.25">
      <c r="B14" s="57" t="s">
        <v>44</v>
      </c>
      <c r="C14" s="57"/>
      <c r="D14" s="6" t="s">
        <v>70</v>
      </c>
    </row>
    <row r="15" spans="2:4" ht="22.5" customHeight="1" x14ac:dyDescent="0.25">
      <c r="B15" s="57" t="s">
        <v>69</v>
      </c>
      <c r="C15" s="57"/>
      <c r="D15" s="6" t="s">
        <v>75</v>
      </c>
    </row>
  </sheetData>
  <mergeCells count="13">
    <mergeCell ref="B8:C8"/>
    <mergeCell ref="B3:C3"/>
    <mergeCell ref="B4:C4"/>
    <mergeCell ref="B5:C5"/>
    <mergeCell ref="B6:C6"/>
    <mergeCell ref="B7:C7"/>
    <mergeCell ref="B15:C15"/>
    <mergeCell ref="B9:C9"/>
    <mergeCell ref="B10:C10"/>
    <mergeCell ref="B11:C11"/>
    <mergeCell ref="B12:C12"/>
    <mergeCell ref="B13:C13"/>
    <mergeCell ref="B14:C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pH 4 Einzelmessungen </vt:lpstr>
      <vt:lpstr>pH 4 Mittelwerte und Stabwn</vt:lpstr>
      <vt:lpstr>pH 7 Einzelmessungen</vt:lpstr>
      <vt:lpstr>pH 7 Mittelwerte und Stabwn</vt:lpstr>
      <vt:lpstr>Legende</vt:lpstr>
    </vt:vector>
  </TitlesOfParts>
  <Company>IEL; Universität Bonn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Küllmer</dc:creator>
  <cp:lastModifiedBy>Fabian Küllmer</cp:lastModifiedBy>
  <dcterms:created xsi:type="dcterms:W3CDTF">2022-06-08T08:00:25Z</dcterms:created>
  <dcterms:modified xsi:type="dcterms:W3CDTF">2022-06-20T11:36:16Z</dcterms:modified>
</cp:coreProperties>
</file>