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er-my.sharepoint.com/personal/k28472_uniper_energy/Documents/Desktop/"/>
    </mc:Choice>
  </mc:AlternateContent>
  <xr:revisionPtr revIDLastSave="539" documentId="8_{F4AEC05E-7AE0-4A12-9AE3-4B698E87B60E}" xr6:coauthVersionLast="47" xr6:coauthVersionMax="47" xr10:uidLastSave="{1DE2A314-A92E-4C32-BE0B-88F7013CED52}"/>
  <bookViews>
    <workbookView xWindow="-120" yWindow="-120" windowWidth="29040" windowHeight="15840" xr2:uid="{9C1B0C79-9CA2-48BF-8189-306B2E53807A}"/>
  </bookViews>
  <sheets>
    <sheet name="Team" sheetId="1" r:id="rId1"/>
    <sheet name="Gesamt" sheetId="14" r:id="rId2"/>
    <sheet name="Feiertage_Ferien" sheetId="11" r:id="rId3"/>
  </sheets>
  <definedNames>
    <definedName name="Aktuelles_Jahr">Feiertage_Ferien!$B$2</definedName>
    <definedName name="_xlnm.Print_Area" localSheetId="0">Team!$A$1:$BO$106</definedName>
    <definedName name="feiertage">Feiertage_Ferien!$B$4:$B$16</definedName>
    <definedName name="Ostersonntag">Feiertage_Ferien!$B$6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4" l="1"/>
  <c r="H9" i="14"/>
  <c r="I9" i="14"/>
  <c r="J9" i="14"/>
  <c r="K9" i="14"/>
  <c r="L9" i="14"/>
  <c r="M9" i="14"/>
  <c r="N9" i="14"/>
  <c r="O9" i="14"/>
  <c r="G10" i="14"/>
  <c r="H10" i="14"/>
  <c r="I10" i="14"/>
  <c r="J10" i="14"/>
  <c r="L10" i="14"/>
  <c r="M10" i="14"/>
  <c r="N10" i="14"/>
  <c r="O10" i="14"/>
  <c r="G11" i="14"/>
  <c r="I11" i="14"/>
  <c r="J11" i="14"/>
  <c r="K11" i="14"/>
  <c r="L11" i="14"/>
  <c r="N11" i="14"/>
  <c r="O11" i="14"/>
  <c r="F12" i="14"/>
  <c r="G12" i="14"/>
  <c r="I12" i="14"/>
  <c r="J12" i="14"/>
  <c r="L12" i="14"/>
  <c r="M12" i="14"/>
  <c r="N12" i="14"/>
  <c r="O12" i="14"/>
  <c r="F13" i="14"/>
  <c r="G13" i="14"/>
  <c r="L13" i="14"/>
  <c r="M13" i="14"/>
  <c r="N13" i="14"/>
  <c r="O13" i="14"/>
  <c r="F14" i="14"/>
  <c r="G14" i="14"/>
  <c r="I14" i="14"/>
  <c r="J14" i="14"/>
  <c r="L14" i="14"/>
  <c r="M14" i="14"/>
  <c r="N14" i="14"/>
  <c r="O14" i="14"/>
  <c r="F15" i="14"/>
  <c r="G15" i="14"/>
  <c r="I15" i="14"/>
  <c r="J15" i="14"/>
  <c r="K15" i="14"/>
  <c r="L15" i="14"/>
  <c r="N15" i="14"/>
  <c r="O15" i="14"/>
  <c r="F16" i="14"/>
  <c r="H16" i="14"/>
  <c r="J16" i="14"/>
  <c r="K16" i="14"/>
  <c r="L16" i="14"/>
  <c r="M16" i="14"/>
  <c r="N16" i="14"/>
  <c r="O16" i="14"/>
  <c r="G17" i="14"/>
  <c r="H17" i="14"/>
  <c r="I17" i="14"/>
  <c r="J17" i="14"/>
  <c r="K17" i="14"/>
  <c r="L17" i="14"/>
  <c r="M17" i="14"/>
  <c r="N17" i="14"/>
  <c r="O17" i="14"/>
  <c r="G18" i="14"/>
  <c r="H18" i="14"/>
  <c r="I18" i="14"/>
  <c r="J18" i="14"/>
  <c r="K18" i="14"/>
  <c r="L18" i="14"/>
  <c r="N18" i="14"/>
  <c r="O18" i="14"/>
  <c r="G19" i="14"/>
  <c r="I19" i="14"/>
  <c r="J19" i="14"/>
  <c r="L19" i="14"/>
  <c r="M19" i="14"/>
  <c r="N19" i="14"/>
  <c r="O19" i="14"/>
  <c r="G20" i="14"/>
  <c r="H20" i="14"/>
  <c r="J20" i="14"/>
  <c r="K20" i="14"/>
  <c r="L20" i="14"/>
  <c r="M20" i="14"/>
  <c r="N20" i="14"/>
  <c r="O20" i="14"/>
  <c r="G21" i="14"/>
  <c r="H21" i="14"/>
  <c r="I21" i="14"/>
  <c r="J21" i="14"/>
  <c r="K21" i="14"/>
  <c r="L21" i="14"/>
  <c r="M21" i="14"/>
  <c r="N21" i="14"/>
  <c r="O21" i="14"/>
  <c r="G22" i="14"/>
  <c r="H22" i="14"/>
  <c r="I22" i="14"/>
  <c r="J22" i="14"/>
  <c r="K22" i="14"/>
  <c r="L22" i="14"/>
  <c r="M22" i="14"/>
  <c r="N22" i="14"/>
  <c r="O22" i="14"/>
  <c r="G23" i="14"/>
  <c r="H23" i="14"/>
  <c r="I23" i="14"/>
  <c r="J23" i="14"/>
  <c r="K23" i="14"/>
  <c r="L23" i="14"/>
  <c r="M23" i="14"/>
  <c r="N23" i="14"/>
  <c r="O23" i="14"/>
  <c r="F24" i="14"/>
  <c r="G24" i="14"/>
  <c r="H24" i="14"/>
  <c r="I24" i="14"/>
  <c r="J24" i="14"/>
  <c r="K24" i="14"/>
  <c r="L24" i="14"/>
  <c r="M24" i="14"/>
  <c r="N24" i="14"/>
  <c r="O24" i="14"/>
  <c r="F25" i="14"/>
  <c r="G25" i="14"/>
  <c r="H25" i="14"/>
  <c r="I25" i="14"/>
  <c r="J25" i="14"/>
  <c r="K25" i="14"/>
  <c r="L25" i="14"/>
  <c r="M25" i="14"/>
  <c r="N25" i="14"/>
  <c r="O25" i="14"/>
  <c r="F26" i="14"/>
  <c r="G26" i="14"/>
  <c r="H26" i="14"/>
  <c r="I26" i="14"/>
  <c r="J26" i="14"/>
  <c r="K26" i="14"/>
  <c r="L26" i="14"/>
  <c r="M26" i="14"/>
  <c r="N26" i="14"/>
  <c r="O26" i="14"/>
  <c r="F27" i="14"/>
  <c r="G27" i="14"/>
  <c r="H27" i="14"/>
  <c r="I27" i="14"/>
  <c r="J27" i="14"/>
  <c r="K27" i="14"/>
  <c r="L27" i="14"/>
  <c r="M27" i="14"/>
  <c r="N27" i="14"/>
  <c r="O27" i="14"/>
  <c r="F28" i="14"/>
  <c r="G28" i="14"/>
  <c r="H28" i="14"/>
  <c r="I28" i="14"/>
  <c r="J28" i="14"/>
  <c r="K28" i="14"/>
  <c r="L28" i="14"/>
  <c r="M28" i="14"/>
  <c r="N28" i="14"/>
  <c r="O28" i="14"/>
  <c r="F29" i="14"/>
  <c r="G29" i="14"/>
  <c r="H29" i="14"/>
  <c r="I29" i="14"/>
  <c r="J29" i="14"/>
  <c r="K29" i="14"/>
  <c r="L29" i="14"/>
  <c r="M29" i="14"/>
  <c r="N29" i="14"/>
  <c r="O29" i="14"/>
  <c r="F30" i="14"/>
  <c r="G30" i="14"/>
  <c r="H30" i="14"/>
  <c r="I30" i="14"/>
  <c r="J30" i="14"/>
  <c r="K30" i="14"/>
  <c r="L30" i="14"/>
  <c r="M30" i="14"/>
  <c r="N30" i="14"/>
  <c r="O30" i="14"/>
  <c r="F31" i="14"/>
  <c r="G31" i="14"/>
  <c r="H31" i="14"/>
  <c r="I31" i="14"/>
  <c r="J31" i="14"/>
  <c r="K31" i="14"/>
  <c r="L31" i="14"/>
  <c r="M31" i="14"/>
  <c r="N31" i="14"/>
  <c r="O31" i="14"/>
  <c r="F32" i="14"/>
  <c r="G32" i="14"/>
  <c r="H32" i="14"/>
  <c r="I32" i="14"/>
  <c r="J32" i="14"/>
  <c r="K32" i="14"/>
  <c r="L32" i="14"/>
  <c r="M32" i="14"/>
  <c r="N32" i="14"/>
  <c r="O32" i="14"/>
  <c r="F33" i="14"/>
  <c r="G33" i="14"/>
  <c r="H33" i="14"/>
  <c r="I33" i="14"/>
  <c r="J33" i="14"/>
  <c r="K33" i="14"/>
  <c r="L33" i="14"/>
  <c r="M33" i="14"/>
  <c r="N33" i="14"/>
  <c r="O33" i="14"/>
  <c r="F34" i="14"/>
  <c r="G34" i="14"/>
  <c r="H34" i="14"/>
  <c r="I34" i="14"/>
  <c r="J34" i="14"/>
  <c r="K34" i="14"/>
  <c r="L34" i="14"/>
  <c r="M34" i="14"/>
  <c r="N34" i="14"/>
  <c r="O34" i="14"/>
  <c r="F35" i="14"/>
  <c r="G35" i="14"/>
  <c r="H35" i="14"/>
  <c r="I35" i="14"/>
  <c r="J35" i="14"/>
  <c r="K35" i="14"/>
  <c r="L35" i="14"/>
  <c r="M35" i="14"/>
  <c r="N35" i="14"/>
  <c r="O35" i="14"/>
  <c r="F36" i="14"/>
  <c r="G36" i="14"/>
  <c r="H36" i="14"/>
  <c r="I36" i="14"/>
  <c r="J36" i="14"/>
  <c r="K36" i="14"/>
  <c r="L36" i="14"/>
  <c r="M36" i="14"/>
  <c r="N36" i="14"/>
  <c r="O36" i="14"/>
  <c r="F37" i="14"/>
  <c r="G37" i="14"/>
  <c r="H37" i="14"/>
  <c r="I37" i="14"/>
  <c r="J37" i="14"/>
  <c r="K37" i="14"/>
  <c r="L37" i="14"/>
  <c r="M37" i="14"/>
  <c r="N37" i="14"/>
  <c r="O37" i="14"/>
  <c r="F38" i="14"/>
  <c r="G38" i="14"/>
  <c r="H38" i="14"/>
  <c r="I38" i="14"/>
  <c r="J38" i="14"/>
  <c r="K38" i="14"/>
  <c r="L38" i="14"/>
  <c r="M38" i="14"/>
  <c r="N38" i="14"/>
  <c r="O38" i="14"/>
  <c r="F8" i="14"/>
  <c r="G8" i="14"/>
  <c r="H8" i="14"/>
  <c r="I8" i="14"/>
  <c r="J8" i="14"/>
  <c r="K8" i="14"/>
  <c r="L8" i="14"/>
  <c r="M8" i="14"/>
  <c r="N8" i="14"/>
  <c r="O8" i="14"/>
  <c r="AI1" i="1"/>
  <c r="B6" i="1"/>
  <c r="L7" i="14"/>
  <c r="I7" i="14"/>
  <c r="O7" i="14"/>
  <c r="N7" i="14"/>
  <c r="M7" i="14"/>
  <c r="K7" i="14"/>
  <c r="J7" i="14"/>
  <c r="H7" i="14"/>
  <c r="G7" i="14"/>
  <c r="F7" i="14"/>
  <c r="D8" i="14"/>
  <c r="B8" i="14" l="1"/>
  <c r="E9" i="14"/>
  <c r="F9" i="14" s="1"/>
  <c r="C8" i="14"/>
  <c r="C9" i="14" l="1"/>
  <c r="E10" i="14"/>
  <c r="B9" i="14"/>
  <c r="D9" i="14"/>
  <c r="F10" i="14" l="1"/>
  <c r="K10" i="14"/>
  <c r="E11" i="14"/>
  <c r="C10" i="14"/>
  <c r="D10" i="14"/>
  <c r="B10" i="14"/>
  <c r="F11" i="14" l="1"/>
  <c r="H11" i="14"/>
  <c r="M11" i="14"/>
  <c r="B11" i="14"/>
  <c r="C11" i="14"/>
  <c r="E12" i="14"/>
  <c r="D11" i="14"/>
  <c r="H12" i="14" l="1"/>
  <c r="K12" i="14"/>
  <c r="B12" i="14"/>
  <c r="C12" i="14"/>
  <c r="D12" i="14"/>
  <c r="E13" i="14"/>
  <c r="J13" i="14" l="1"/>
  <c r="K13" i="14"/>
  <c r="H13" i="14"/>
  <c r="I13" i="14"/>
  <c r="B13" i="14"/>
  <c r="C13" i="14"/>
  <c r="E14" i="14"/>
  <c r="D13" i="14"/>
  <c r="H14" i="14" l="1"/>
  <c r="K14" i="14"/>
  <c r="B14" i="14"/>
  <c r="D14" i="14"/>
  <c r="C14" i="14"/>
  <c r="E15" i="14"/>
  <c r="H15" i="14" l="1"/>
  <c r="M15" i="14"/>
  <c r="B15" i="14"/>
  <c r="E16" i="14"/>
  <c r="D15" i="14"/>
  <c r="C15" i="14"/>
  <c r="I16" i="14" l="1"/>
  <c r="G16" i="14"/>
  <c r="B16" i="14"/>
  <c r="C16" i="14"/>
  <c r="E17" i="14"/>
  <c r="F17" i="14" s="1"/>
  <c r="D16" i="14"/>
  <c r="B17" i="14" l="1"/>
  <c r="C17" i="14"/>
  <c r="E18" i="14"/>
  <c r="D17" i="14"/>
  <c r="M18" i="14" l="1"/>
  <c r="F18" i="14"/>
  <c r="B18" i="14"/>
  <c r="C18" i="14"/>
  <c r="E19" i="14"/>
  <c r="D18" i="14"/>
  <c r="F19" i="14" l="1"/>
  <c r="K19" i="14"/>
  <c r="H19" i="14"/>
  <c r="B19" i="14"/>
  <c r="C19" i="14"/>
  <c r="E20" i="14"/>
  <c r="D19" i="14"/>
  <c r="I20" i="14" l="1"/>
  <c r="F20" i="14"/>
  <c r="B20" i="14"/>
  <c r="C20" i="14"/>
  <c r="E21" i="14"/>
  <c r="F21" i="14" s="1"/>
  <c r="D20" i="14"/>
  <c r="B21" i="14" l="1"/>
  <c r="E22" i="14"/>
  <c r="F22" i="14" s="1"/>
  <c r="C21" i="14"/>
  <c r="D21" i="14"/>
  <c r="B22" i="14" l="1"/>
  <c r="D22" i="14"/>
  <c r="C22" i="14"/>
  <c r="E23" i="14"/>
  <c r="F23" i="14" s="1"/>
  <c r="B23" i="14" l="1"/>
  <c r="C23" i="14"/>
  <c r="D23" i="14"/>
  <c r="E24" i="14"/>
  <c r="B24" i="14" l="1"/>
  <c r="E25" i="14"/>
  <c r="C24" i="14"/>
  <c r="D24" i="14"/>
  <c r="B25" i="14" l="1"/>
  <c r="C25" i="14"/>
  <c r="E26" i="14"/>
  <c r="D25" i="14"/>
  <c r="C26" i="14" l="1"/>
  <c r="E27" i="14"/>
  <c r="B26" i="14"/>
  <c r="D26" i="14"/>
  <c r="C27" i="14" l="1"/>
  <c r="B27" i="14"/>
  <c r="E28" i="14"/>
  <c r="D27" i="14"/>
  <c r="C28" i="14" l="1"/>
  <c r="D28" i="14"/>
  <c r="E29" i="14"/>
  <c r="B28" i="14"/>
  <c r="C29" i="14" l="1"/>
  <c r="D29" i="14"/>
  <c r="B29" i="14"/>
  <c r="E30" i="14"/>
  <c r="C30" i="14" l="1"/>
  <c r="E31" i="14"/>
  <c r="B30" i="14"/>
  <c r="D30" i="14"/>
  <c r="C31" i="14" l="1"/>
  <c r="E32" i="14"/>
  <c r="D31" i="14"/>
  <c r="B31" i="14"/>
  <c r="C32" i="14" l="1"/>
  <c r="B32" i="14"/>
  <c r="D32" i="14"/>
  <c r="E33" i="14"/>
  <c r="C33" i="14" l="1"/>
  <c r="E34" i="14"/>
  <c r="D33" i="14"/>
  <c r="B33" i="14"/>
  <c r="C34" i="14" l="1"/>
  <c r="B34" i="14"/>
  <c r="D34" i="14"/>
  <c r="E35" i="14"/>
  <c r="E36" i="14" l="1"/>
  <c r="B35" i="14"/>
  <c r="D35" i="14"/>
  <c r="C35" i="14"/>
  <c r="C36" i="14" l="1"/>
  <c r="E37" i="14"/>
  <c r="B36" i="14"/>
  <c r="D36" i="14"/>
  <c r="C37" i="14" l="1"/>
  <c r="B37" i="14"/>
  <c r="D37" i="14"/>
  <c r="E38" i="14"/>
  <c r="C38" i="14" l="1"/>
  <c r="D38" i="14"/>
  <c r="E39" i="14"/>
  <c r="B38" i="14"/>
  <c r="E40" i="14" l="1"/>
  <c r="C39" i="14"/>
  <c r="B39" i="14"/>
  <c r="D39" i="14"/>
  <c r="E41" i="14" l="1"/>
  <c r="C40" i="14"/>
  <c r="D40" i="14"/>
  <c r="B40" i="14"/>
  <c r="C41" i="14" l="1"/>
  <c r="D41" i="14"/>
  <c r="B41" i="14"/>
  <c r="E42" i="14"/>
  <c r="B42" i="14" l="1"/>
  <c r="E43" i="14"/>
  <c r="C42" i="14"/>
  <c r="D42" i="14"/>
  <c r="B43" i="14" l="1"/>
  <c r="C43" i="14"/>
  <c r="E44" i="14"/>
  <c r="D43" i="14"/>
  <c r="B44" i="14" l="1"/>
  <c r="C44" i="14"/>
  <c r="D44" i="14"/>
  <c r="E45" i="14"/>
  <c r="B45" i="14" l="1"/>
  <c r="E46" i="14"/>
  <c r="D45" i="14"/>
  <c r="C45" i="14"/>
  <c r="B46" i="14" l="1"/>
  <c r="C46" i="14"/>
  <c r="D46" i="14"/>
  <c r="E47" i="14"/>
  <c r="B47" i="14" l="1"/>
  <c r="C47" i="14"/>
  <c r="E48" i="14"/>
  <c r="D47" i="14"/>
  <c r="B48" i="14" l="1"/>
  <c r="C48" i="14"/>
  <c r="D48" i="14"/>
  <c r="E49" i="14"/>
  <c r="B49" i="14" l="1"/>
  <c r="C49" i="14"/>
  <c r="E50" i="14"/>
  <c r="D49" i="14"/>
  <c r="B50" i="14" l="1"/>
  <c r="C50" i="14"/>
  <c r="D50" i="14"/>
  <c r="E51" i="14"/>
  <c r="B51" i="14" l="1"/>
  <c r="E52" i="14"/>
  <c r="C51" i="14"/>
  <c r="D51" i="14"/>
  <c r="B52" i="14" l="1"/>
  <c r="E53" i="14"/>
  <c r="C52" i="14"/>
  <c r="D52" i="14"/>
  <c r="B53" i="14" l="1"/>
  <c r="C53" i="14"/>
  <c r="D53" i="14"/>
  <c r="E54" i="14"/>
  <c r="B54" i="14" l="1"/>
  <c r="E55" i="14"/>
  <c r="C54" i="14"/>
  <c r="D54" i="14"/>
  <c r="B55" i="14" l="1"/>
  <c r="C55" i="14"/>
  <c r="E56" i="14"/>
  <c r="D55" i="14"/>
  <c r="B56" i="14" l="1"/>
  <c r="C56" i="14"/>
  <c r="D56" i="14"/>
  <c r="E57" i="14"/>
  <c r="B57" i="14" l="1"/>
  <c r="D57" i="14"/>
  <c r="C57" i="14"/>
  <c r="E58" i="14"/>
  <c r="B58" i="14" l="1"/>
  <c r="E59" i="14"/>
  <c r="C58" i="14"/>
  <c r="D58" i="14"/>
  <c r="B59" i="14" l="1"/>
  <c r="E60" i="14"/>
  <c r="D59" i="14"/>
  <c r="C59" i="14"/>
  <c r="B60" i="14" l="1"/>
  <c r="C60" i="14"/>
  <c r="E61" i="14"/>
  <c r="D60" i="14"/>
  <c r="B61" i="14" l="1"/>
  <c r="C61" i="14"/>
  <c r="E62" i="14"/>
  <c r="D61" i="14"/>
  <c r="B62" i="14" l="1"/>
  <c r="C62" i="14"/>
  <c r="D62" i="14"/>
  <c r="E63" i="14"/>
  <c r="B63" i="14" l="1"/>
  <c r="C63" i="14"/>
  <c r="E64" i="14"/>
  <c r="D63" i="14"/>
  <c r="B64" i="14" l="1"/>
  <c r="D64" i="14"/>
  <c r="C64" i="14"/>
  <c r="E65" i="14"/>
  <c r="B65" i="14" l="1"/>
  <c r="C65" i="14"/>
  <c r="E66" i="14"/>
  <c r="D65" i="14"/>
  <c r="B66" i="14" l="1"/>
  <c r="C66" i="14"/>
  <c r="D66" i="14"/>
  <c r="E67" i="14"/>
  <c r="B67" i="14" l="1"/>
  <c r="E68" i="14"/>
  <c r="D67" i="14"/>
  <c r="C67" i="14"/>
  <c r="B68" i="14" l="1"/>
  <c r="C68" i="14"/>
  <c r="D68" i="14"/>
  <c r="E69" i="14"/>
  <c r="B69" i="14" l="1"/>
  <c r="C69" i="14"/>
  <c r="E70" i="14"/>
  <c r="D69" i="14"/>
  <c r="B70" i="14" l="1"/>
  <c r="C70" i="14"/>
  <c r="D70" i="14"/>
  <c r="E71" i="14"/>
  <c r="B71" i="14" l="1"/>
  <c r="D71" i="14"/>
  <c r="C71" i="14"/>
  <c r="E72" i="14"/>
  <c r="B72" i="14" l="1"/>
  <c r="C72" i="14"/>
  <c r="E73" i="14"/>
  <c r="D72" i="14"/>
  <c r="B73" i="14" l="1"/>
  <c r="C73" i="14"/>
  <c r="E74" i="14"/>
  <c r="D73" i="14"/>
  <c r="B74" i="14" l="1"/>
  <c r="C74" i="14"/>
  <c r="D74" i="14"/>
  <c r="E75" i="14"/>
  <c r="B75" i="14" l="1"/>
  <c r="C75" i="14"/>
  <c r="D75" i="14"/>
  <c r="E76" i="14"/>
  <c r="B76" i="14" l="1"/>
  <c r="C76" i="14"/>
  <c r="E77" i="14"/>
  <c r="D76" i="14"/>
  <c r="B77" i="14" l="1"/>
  <c r="C77" i="14"/>
  <c r="E78" i="14"/>
  <c r="D77" i="14"/>
  <c r="B78" i="14" l="1"/>
  <c r="C78" i="14"/>
  <c r="D78" i="14"/>
  <c r="E79" i="14"/>
  <c r="B79" i="14" l="1"/>
  <c r="C79" i="14"/>
  <c r="E80" i="14"/>
  <c r="D79" i="14"/>
  <c r="B80" i="14" l="1"/>
  <c r="E81" i="14"/>
  <c r="C80" i="14"/>
  <c r="D80" i="14"/>
  <c r="B81" i="14" l="1"/>
  <c r="C81" i="14"/>
  <c r="E82" i="14"/>
  <c r="D81" i="14"/>
  <c r="B82" i="14" l="1"/>
  <c r="C82" i="14"/>
  <c r="E83" i="14"/>
  <c r="D82" i="14"/>
  <c r="B83" i="14" l="1"/>
  <c r="C83" i="14"/>
  <c r="E84" i="14"/>
  <c r="D83" i="14"/>
  <c r="B84" i="14" l="1"/>
  <c r="C84" i="14"/>
  <c r="D84" i="14"/>
  <c r="E85" i="14"/>
  <c r="B85" i="14" l="1"/>
  <c r="C85" i="14"/>
  <c r="E86" i="14"/>
  <c r="D85" i="14"/>
  <c r="B86" i="14" l="1"/>
  <c r="D86" i="14"/>
  <c r="C86" i="14"/>
  <c r="E87" i="14"/>
  <c r="B87" i="14" l="1"/>
  <c r="C87" i="14"/>
  <c r="D87" i="14"/>
  <c r="E88" i="14"/>
  <c r="B88" i="14" l="1"/>
  <c r="C88" i="14"/>
  <c r="E89" i="14"/>
  <c r="D88" i="14"/>
  <c r="B89" i="14" l="1"/>
  <c r="C89" i="14"/>
  <c r="E90" i="14"/>
  <c r="D89" i="14"/>
  <c r="B90" i="14" l="1"/>
  <c r="D90" i="14"/>
  <c r="E91" i="14"/>
  <c r="C90" i="14"/>
  <c r="B91" i="14" l="1"/>
  <c r="D91" i="14"/>
  <c r="C91" i="14"/>
  <c r="E92" i="14"/>
  <c r="B92" i="14" l="1"/>
  <c r="D92" i="14"/>
  <c r="E93" i="14"/>
  <c r="C92" i="14"/>
  <c r="B93" i="14" l="1"/>
  <c r="C93" i="14"/>
  <c r="D93" i="14"/>
  <c r="E94" i="14"/>
  <c r="B94" i="14" l="1"/>
  <c r="C94" i="14"/>
  <c r="E95" i="14"/>
  <c r="D94" i="14"/>
  <c r="B95" i="14" l="1"/>
  <c r="C95" i="14"/>
  <c r="E96" i="14"/>
  <c r="D95" i="14"/>
  <c r="B96" i="14" l="1"/>
  <c r="E97" i="14"/>
  <c r="C96" i="14"/>
  <c r="D96" i="14"/>
  <c r="B97" i="14" l="1"/>
  <c r="E98" i="14"/>
  <c r="D97" i="14"/>
  <c r="C97" i="14"/>
  <c r="B98" i="14" l="1"/>
  <c r="E99" i="14"/>
  <c r="C98" i="14"/>
  <c r="D98" i="14"/>
  <c r="B99" i="14" l="1"/>
  <c r="C99" i="14"/>
  <c r="D99" i="14"/>
  <c r="E100" i="14"/>
  <c r="B100" i="14" l="1"/>
  <c r="D100" i="14"/>
  <c r="C100" i="14"/>
  <c r="E101" i="14"/>
  <c r="B101" i="14" l="1"/>
  <c r="C101" i="14"/>
  <c r="E102" i="14"/>
  <c r="D101" i="14"/>
  <c r="B102" i="14" l="1"/>
  <c r="C102" i="14"/>
  <c r="E103" i="14"/>
  <c r="D102" i="14"/>
  <c r="B103" i="14" l="1"/>
  <c r="E104" i="14"/>
  <c r="C103" i="14"/>
  <c r="D103" i="14"/>
  <c r="B104" i="14" l="1"/>
  <c r="C104" i="14"/>
  <c r="E105" i="14"/>
  <c r="D104" i="14"/>
  <c r="B105" i="14" l="1"/>
  <c r="C105" i="14"/>
  <c r="D105" i="14"/>
  <c r="E106" i="14"/>
  <c r="B2" i="11"/>
  <c r="M8" i="1"/>
  <c r="M6" i="1" s="1"/>
  <c r="B9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" i="11"/>
  <c r="B106" i="14"/>
  <c r="C106" i="14"/>
  <c r="E107" i="14"/>
  <c r="D106" i="14"/>
  <c r="B18" i="11"/>
  <c r="B8" i="11"/>
  <c r="B15" i="11"/>
  <c r="B16" i="11"/>
  <c r="B13" i="11"/>
  <c r="B12" i="11"/>
  <c r="B6" i="11"/>
  <c r="B9" i="11" s="1"/>
  <c r="B14" i="11"/>
  <c r="X8" i="1"/>
  <c r="X6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B107" i="14" l="1"/>
  <c r="C107" i="14"/>
  <c r="E108" i="14"/>
  <c r="D107" i="14"/>
  <c r="B7" i="11"/>
  <c r="B10" i="11"/>
  <c r="B5" i="11"/>
  <c r="B11" i="11"/>
  <c r="AI8" i="1"/>
  <c r="AI6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B108" i="14" l="1"/>
  <c r="D108" i="14"/>
  <c r="C108" i="14"/>
  <c r="E109" i="14"/>
  <c r="S140" i="1" a="1"/>
  <c r="S140" i="1" s="1"/>
  <c r="N140" i="1" a="1"/>
  <c r="N140" i="1" s="1"/>
  <c r="S138" i="1" a="1"/>
  <c r="S138" i="1" s="1"/>
  <c r="N135" i="1" a="1"/>
  <c r="N135" i="1" s="1"/>
  <c r="Q137" i="1" a="1"/>
  <c r="Q137" i="1" s="1"/>
  <c r="W138" i="1" a="1"/>
  <c r="W138" i="1" s="1"/>
  <c r="O134" i="1" a="1"/>
  <c r="O134" i="1" s="1"/>
  <c r="U137" i="1" a="1"/>
  <c r="U137" i="1" s="1"/>
  <c r="P134" i="1" a="1"/>
  <c r="P134" i="1" s="1"/>
  <c r="S134" i="1" a="1"/>
  <c r="S134" i="1" s="1"/>
  <c r="Q141" i="1" a="1"/>
  <c r="Q141" i="1" s="1"/>
  <c r="U141" i="1" a="1"/>
  <c r="U141" i="1" s="1"/>
  <c r="T135" i="1" a="1"/>
  <c r="T135" i="1" s="1"/>
  <c r="T134" i="1" a="1"/>
  <c r="T134" i="1" s="1"/>
  <c r="U138" i="1" a="1"/>
  <c r="U138" i="1" s="1"/>
  <c r="S141" i="1" a="1"/>
  <c r="S141" i="1" s="1"/>
  <c r="O141" i="1" a="1"/>
  <c r="O141" i="1" s="1"/>
  <c r="R137" i="1" a="1"/>
  <c r="R137" i="1" s="1"/>
  <c r="O135" i="1" a="1"/>
  <c r="O135" i="1" s="1"/>
  <c r="P135" i="1" a="1"/>
  <c r="P135" i="1" s="1"/>
  <c r="V134" i="1" a="1"/>
  <c r="V134" i="1" s="1"/>
  <c r="T138" i="1" a="1"/>
  <c r="T138" i="1" s="1"/>
  <c r="W140" i="1" a="1"/>
  <c r="W140" i="1" s="1"/>
  <c r="W137" i="1" a="1"/>
  <c r="W137" i="1" s="1"/>
  <c r="V135" i="1" a="1"/>
  <c r="V135" i="1" s="1"/>
  <c r="T140" i="1" a="1"/>
  <c r="T140" i="1" s="1"/>
  <c r="V137" i="1" a="1"/>
  <c r="V137" i="1" s="1"/>
  <c r="N138" i="1" a="1"/>
  <c r="N138" i="1" s="1"/>
  <c r="O137" i="1" a="1"/>
  <c r="O137" i="1" s="1"/>
  <c r="R140" i="1" a="1"/>
  <c r="R140" i="1" s="1"/>
  <c r="N134" i="1" a="1"/>
  <c r="N134" i="1" s="1"/>
  <c r="R141" i="1" a="1"/>
  <c r="R141" i="1" s="1"/>
  <c r="R138" i="1" a="1"/>
  <c r="R138" i="1" s="1"/>
  <c r="O138" i="1" a="1"/>
  <c r="O138" i="1" s="1"/>
  <c r="Q134" i="1" a="1"/>
  <c r="Q134" i="1" s="1"/>
  <c r="S137" i="1" a="1"/>
  <c r="S137" i="1" s="1"/>
  <c r="Q140" i="1" a="1"/>
  <c r="Q140" i="1" s="1"/>
  <c r="T141" i="1" a="1"/>
  <c r="T141" i="1" s="1"/>
  <c r="R135" i="1" a="1"/>
  <c r="R135" i="1" s="1"/>
  <c r="T137" i="1" a="1"/>
  <c r="T137" i="1" s="1"/>
  <c r="P138" i="1" a="1"/>
  <c r="P138" i="1" s="1"/>
  <c r="P141" i="1" a="1"/>
  <c r="P141" i="1" s="1"/>
  <c r="Q135" i="1" a="1"/>
  <c r="Q135" i="1" s="1"/>
  <c r="P140" i="1" a="1"/>
  <c r="P140" i="1" s="1"/>
  <c r="R134" i="1" a="1"/>
  <c r="R134" i="1" s="1"/>
  <c r="V140" i="1" a="1"/>
  <c r="V140" i="1" s="1"/>
  <c r="V141" i="1" a="1"/>
  <c r="V141" i="1" s="1"/>
  <c r="V138" i="1" a="1"/>
  <c r="V138" i="1" s="1"/>
  <c r="W135" i="1" a="1"/>
  <c r="W135" i="1" s="1"/>
  <c r="N137" i="1" a="1"/>
  <c r="N137" i="1" s="1"/>
  <c r="W134" i="1" a="1"/>
  <c r="W134" i="1" s="1"/>
  <c r="N141" i="1" a="1"/>
  <c r="N141" i="1" s="1"/>
  <c r="S135" i="1" a="1"/>
  <c r="S135" i="1" s="1"/>
  <c r="P137" i="1" a="1"/>
  <c r="P137" i="1" s="1"/>
  <c r="O140" i="1" a="1"/>
  <c r="O140" i="1" s="1"/>
  <c r="W141" i="1" a="1"/>
  <c r="W141" i="1" s="1"/>
  <c r="Q138" i="1" a="1"/>
  <c r="Q138" i="1" s="1"/>
  <c r="U135" i="1" a="1"/>
  <c r="U135" i="1" s="1"/>
  <c r="U134" i="1" a="1"/>
  <c r="U134" i="1" s="1"/>
  <c r="U140" i="1" a="1"/>
  <c r="U140" i="1" s="1"/>
  <c r="N139" i="1"/>
  <c r="V139" i="1"/>
  <c r="T139" i="1"/>
  <c r="S139" i="1"/>
  <c r="O139" i="1"/>
  <c r="P139" i="1"/>
  <c r="Q139" i="1"/>
  <c r="AT8" i="1"/>
  <c r="AT6" i="1" s="1"/>
  <c r="AI9" i="1"/>
  <c r="W139" i="1"/>
  <c r="V133" i="1"/>
  <c r="T133" i="1"/>
  <c r="P133" i="1"/>
  <c r="Q133" i="1"/>
  <c r="W133" i="1"/>
  <c r="N133" i="1"/>
  <c r="R133" i="1"/>
  <c r="N136" i="1"/>
  <c r="S133" i="1"/>
  <c r="U133" i="1"/>
  <c r="O133" i="1"/>
  <c r="T136" i="1"/>
  <c r="Q136" i="1"/>
  <c r="W136" i="1"/>
  <c r="S136" i="1"/>
  <c r="O136" i="1"/>
  <c r="R136" i="1"/>
  <c r="U136" i="1"/>
  <c r="V136" i="1"/>
  <c r="P136" i="1"/>
  <c r="U139" i="1"/>
  <c r="R139" i="1"/>
  <c r="B109" i="14" l="1"/>
  <c r="C109" i="14"/>
  <c r="D109" i="14"/>
  <c r="E110" i="14"/>
  <c r="AI10" i="1"/>
  <c r="AT9" i="1"/>
  <c r="BE8" i="1"/>
  <c r="BE6" i="1" s="1"/>
  <c r="B110" i="14" l="1"/>
  <c r="C110" i="14"/>
  <c r="E111" i="14"/>
  <c r="D110" i="14"/>
  <c r="AI11" i="1"/>
  <c r="AT10" i="1"/>
  <c r="B42" i="1"/>
  <c r="B40" i="1" s="1"/>
  <c r="BE9" i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111" i="14" l="1"/>
  <c r="C111" i="14"/>
  <c r="E112" i="14"/>
  <c r="D111" i="14"/>
  <c r="S149" i="1" a="1"/>
  <c r="S149" i="1" s="1"/>
  <c r="O150" i="1" a="1"/>
  <c r="O150" i="1" s="1"/>
  <c r="U149" i="1" a="1"/>
  <c r="U149" i="1" s="1"/>
  <c r="V149" i="1" a="1"/>
  <c r="V149" i="1" s="1"/>
  <c r="R149" i="1" a="1"/>
  <c r="R149" i="1" s="1"/>
  <c r="P150" i="1" a="1"/>
  <c r="P150" i="1" s="1"/>
  <c r="W150" i="1" a="1"/>
  <c r="W150" i="1" s="1"/>
  <c r="W149" i="1" a="1"/>
  <c r="W149" i="1" s="1"/>
  <c r="V150" i="1" a="1"/>
  <c r="V150" i="1" s="1"/>
  <c r="Q149" i="1" a="1"/>
  <c r="Q149" i="1" s="1"/>
  <c r="R150" i="1" a="1"/>
  <c r="R150" i="1" s="1"/>
  <c r="AT11" i="1"/>
  <c r="AI12" i="1"/>
  <c r="N149" i="1" a="1"/>
  <c r="N149" i="1" s="1"/>
  <c r="T150" i="1" a="1"/>
  <c r="T150" i="1" s="1"/>
  <c r="N150" i="1" a="1"/>
  <c r="N150" i="1" s="1"/>
  <c r="O149" i="1" a="1"/>
  <c r="O149" i="1" s="1"/>
  <c r="T149" i="1" a="1"/>
  <c r="T149" i="1" s="1"/>
  <c r="P149" i="1" a="1"/>
  <c r="P149" i="1" s="1"/>
  <c r="U150" i="1" a="1"/>
  <c r="U150" i="1" s="1"/>
  <c r="S150" i="1" a="1"/>
  <c r="S150" i="1" s="1"/>
  <c r="Q150" i="1" a="1"/>
  <c r="Q150" i="1" s="1"/>
  <c r="Q148" i="1"/>
  <c r="T148" i="1"/>
  <c r="W148" i="1"/>
  <c r="P148" i="1"/>
  <c r="R148" i="1"/>
  <c r="S148" i="1"/>
  <c r="U148" i="1"/>
  <c r="N148" i="1"/>
  <c r="V148" i="1"/>
  <c r="M42" i="1"/>
  <c r="M40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O148" i="1"/>
  <c r="B112" i="14" l="1"/>
  <c r="E113" i="14"/>
  <c r="C112" i="14"/>
  <c r="D112" i="14"/>
  <c r="N152" i="1" a="1"/>
  <c r="N152" i="1" s="1"/>
  <c r="U152" i="1" a="1"/>
  <c r="U152" i="1" s="1"/>
  <c r="V152" i="1" a="1"/>
  <c r="V152" i="1" s="1"/>
  <c r="T152" i="1" a="1"/>
  <c r="T152" i="1" s="1"/>
  <c r="W152" i="1" a="1"/>
  <c r="W152" i="1" s="1"/>
  <c r="P153" i="1" a="1"/>
  <c r="P153" i="1" s="1"/>
  <c r="Q152" i="1" a="1"/>
  <c r="Q152" i="1" s="1"/>
  <c r="W153" i="1" a="1"/>
  <c r="W153" i="1" s="1"/>
  <c r="R152" i="1" a="1"/>
  <c r="R152" i="1" s="1"/>
  <c r="AI13" i="1"/>
  <c r="AT12" i="1"/>
  <c r="Q153" i="1" a="1"/>
  <c r="Q153" i="1" s="1"/>
  <c r="S153" i="1" a="1"/>
  <c r="S153" i="1" s="1"/>
  <c r="O152" i="1" a="1"/>
  <c r="O152" i="1" s="1"/>
  <c r="O153" i="1" a="1"/>
  <c r="O153" i="1" s="1"/>
  <c r="R153" i="1" a="1"/>
  <c r="R153" i="1" s="1"/>
  <c r="N153" i="1" a="1"/>
  <c r="N153" i="1" s="1"/>
  <c r="P152" i="1" a="1"/>
  <c r="P152" i="1" s="1"/>
  <c r="S152" i="1" a="1"/>
  <c r="S152" i="1" s="1"/>
  <c r="U153" i="1" a="1"/>
  <c r="U153" i="1" s="1"/>
  <c r="T153" i="1" a="1"/>
  <c r="T153" i="1" s="1"/>
  <c r="V153" i="1" a="1"/>
  <c r="V153" i="1" s="1"/>
  <c r="O151" i="1"/>
  <c r="W151" i="1"/>
  <c r="V151" i="1"/>
  <c r="T151" i="1"/>
  <c r="X42" i="1"/>
  <c r="X40" i="1" s="1"/>
  <c r="M43" i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P151" i="1"/>
  <c r="U151" i="1"/>
  <c r="Q151" i="1"/>
  <c r="S151" i="1"/>
  <c r="N151" i="1"/>
  <c r="R151" i="1"/>
  <c r="B113" i="14" l="1"/>
  <c r="C113" i="14"/>
  <c r="E114" i="14"/>
  <c r="D113" i="14"/>
  <c r="U156" i="1" a="1"/>
  <c r="U156" i="1" s="1"/>
  <c r="W155" i="1" a="1"/>
  <c r="W155" i="1" s="1"/>
  <c r="Q155" i="1" a="1"/>
  <c r="Q155" i="1" s="1"/>
  <c r="S156" i="1" a="1"/>
  <c r="S156" i="1" s="1"/>
  <c r="N155" i="1" a="1"/>
  <c r="N155" i="1" s="1"/>
  <c r="T155" i="1" a="1"/>
  <c r="T155" i="1" s="1"/>
  <c r="R156" i="1" a="1"/>
  <c r="R156" i="1" s="1"/>
  <c r="P155" i="1" a="1"/>
  <c r="P155" i="1" s="1"/>
  <c r="P156" i="1" a="1"/>
  <c r="P156" i="1" s="1"/>
  <c r="T156" i="1" a="1"/>
  <c r="T156" i="1" s="1"/>
  <c r="AI14" i="1"/>
  <c r="U155" i="1" a="1"/>
  <c r="U155" i="1" s="1"/>
  <c r="N156" i="1" a="1"/>
  <c r="N156" i="1" s="1"/>
  <c r="W156" i="1" a="1"/>
  <c r="W156" i="1" s="1"/>
  <c r="V155" i="1" a="1"/>
  <c r="V155" i="1" s="1"/>
  <c r="R155" i="1" a="1"/>
  <c r="R155" i="1" s="1"/>
  <c r="AT13" i="1"/>
  <c r="S155" i="1" a="1"/>
  <c r="S155" i="1" s="1"/>
  <c r="O155" i="1" a="1"/>
  <c r="O155" i="1" s="1"/>
  <c r="Q156" i="1" a="1"/>
  <c r="Q156" i="1" s="1"/>
  <c r="V156" i="1" a="1"/>
  <c r="V156" i="1" s="1"/>
  <c r="O156" i="1" a="1"/>
  <c r="O156" i="1" s="1"/>
  <c r="N154" i="1"/>
  <c r="U154" i="1"/>
  <c r="S154" i="1"/>
  <c r="O154" i="1"/>
  <c r="Q154" i="1"/>
  <c r="T154" i="1"/>
  <c r="R154" i="1"/>
  <c r="AI42" i="1"/>
  <c r="AI40" i="1" s="1"/>
  <c r="X43" i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V154" i="1"/>
  <c r="W154" i="1"/>
  <c r="P154" i="1"/>
  <c r="B114" i="14" l="1"/>
  <c r="C114" i="14"/>
  <c r="E115" i="14"/>
  <c r="D114" i="14"/>
  <c r="O158" i="1" a="1"/>
  <c r="O158" i="1" s="1"/>
  <c r="R159" i="1" a="1"/>
  <c r="R159" i="1" s="1"/>
  <c r="W159" i="1" a="1"/>
  <c r="W159" i="1" s="1"/>
  <c r="T158" i="1" a="1"/>
  <c r="T158" i="1" s="1"/>
  <c r="S159" i="1" a="1"/>
  <c r="S159" i="1" s="1"/>
  <c r="AT14" i="1"/>
  <c r="N158" i="1" a="1"/>
  <c r="N158" i="1" s="1"/>
  <c r="V159" i="1" a="1"/>
  <c r="V159" i="1" s="1"/>
  <c r="S158" i="1" a="1"/>
  <c r="S158" i="1" s="1"/>
  <c r="O159" i="1" a="1"/>
  <c r="O159" i="1" s="1"/>
  <c r="U159" i="1" a="1"/>
  <c r="U159" i="1" s="1"/>
  <c r="AI15" i="1"/>
  <c r="W158" i="1" a="1"/>
  <c r="W158" i="1" s="1"/>
  <c r="Q159" i="1" a="1"/>
  <c r="Q159" i="1" s="1"/>
  <c r="R158" i="1" a="1"/>
  <c r="R158" i="1" s="1"/>
  <c r="T159" i="1" a="1"/>
  <c r="T159" i="1" s="1"/>
  <c r="P159" i="1" a="1"/>
  <c r="P159" i="1" s="1"/>
  <c r="U158" i="1" a="1"/>
  <c r="U158" i="1" s="1"/>
  <c r="V158" i="1" a="1"/>
  <c r="V158" i="1" s="1"/>
  <c r="Q158" i="1" a="1"/>
  <c r="Q158" i="1" s="1"/>
  <c r="P158" i="1" a="1"/>
  <c r="P158" i="1" s="1"/>
  <c r="N159" i="1" a="1"/>
  <c r="N159" i="1" s="1"/>
  <c r="N157" i="1"/>
  <c r="V157" i="1"/>
  <c r="R157" i="1"/>
  <c r="T157" i="1"/>
  <c r="W157" i="1"/>
  <c r="P157" i="1"/>
  <c r="AT42" i="1"/>
  <c r="AT40" i="1" s="1"/>
  <c r="AI43" i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S157" i="1"/>
  <c r="O157" i="1"/>
  <c r="U157" i="1"/>
  <c r="Q157" i="1"/>
  <c r="B115" i="14" l="1"/>
  <c r="C115" i="14"/>
  <c r="E116" i="14"/>
  <c r="D115" i="14"/>
  <c r="O162" i="1" a="1"/>
  <c r="O162" i="1" s="1"/>
  <c r="W162" i="1" a="1"/>
  <c r="W162" i="1" s="1"/>
  <c r="R162" i="1" a="1"/>
  <c r="R162" i="1" s="1"/>
  <c r="S161" i="1" a="1"/>
  <c r="S161" i="1" s="1"/>
  <c r="T162" i="1" a="1"/>
  <c r="T162" i="1" s="1"/>
  <c r="AT15" i="1"/>
  <c r="V161" i="1" a="1"/>
  <c r="V161" i="1" s="1"/>
  <c r="W161" i="1" a="1"/>
  <c r="W161" i="1" s="1"/>
  <c r="N162" i="1" a="1"/>
  <c r="N162" i="1" s="1"/>
  <c r="Q162" i="1" a="1"/>
  <c r="Q162" i="1" s="1"/>
  <c r="N161" i="1" a="1"/>
  <c r="N161" i="1" s="1"/>
  <c r="U161" i="1" a="1"/>
  <c r="U161" i="1" s="1"/>
  <c r="P161" i="1" a="1"/>
  <c r="P161" i="1" s="1"/>
  <c r="V162" i="1" a="1"/>
  <c r="V162" i="1" s="1"/>
  <c r="R161" i="1" a="1"/>
  <c r="R161" i="1" s="1"/>
  <c r="P162" i="1" a="1"/>
  <c r="P162" i="1" s="1"/>
  <c r="O161" i="1" a="1"/>
  <c r="O161" i="1" s="1"/>
  <c r="S162" i="1" a="1"/>
  <c r="S162" i="1" s="1"/>
  <c r="T161" i="1" a="1"/>
  <c r="T161" i="1" s="1"/>
  <c r="Q161" i="1" a="1"/>
  <c r="Q161" i="1" s="1"/>
  <c r="U162" i="1" a="1"/>
  <c r="U162" i="1" s="1"/>
  <c r="AI16" i="1"/>
  <c r="N160" i="1"/>
  <c r="T160" i="1"/>
  <c r="Q160" i="1"/>
  <c r="R160" i="1"/>
  <c r="O160" i="1"/>
  <c r="P160" i="1"/>
  <c r="W160" i="1"/>
  <c r="S160" i="1"/>
  <c r="V160" i="1"/>
  <c r="BE42" i="1"/>
  <c r="BE40" i="1" s="1"/>
  <c r="AT43" i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U160" i="1"/>
  <c r="B116" i="14" l="1"/>
  <c r="E117" i="14"/>
  <c r="C116" i="14"/>
  <c r="D116" i="14"/>
  <c r="W165" i="1" a="1"/>
  <c r="W165" i="1" s="1"/>
  <c r="R164" i="1" a="1"/>
  <c r="R164" i="1" s="1"/>
  <c r="Q164" i="1" a="1"/>
  <c r="Q164" i="1" s="1"/>
  <c r="S164" i="1" a="1"/>
  <c r="S164" i="1" s="1"/>
  <c r="S165" i="1" a="1"/>
  <c r="S165" i="1" s="1"/>
  <c r="R165" i="1" a="1"/>
  <c r="R165" i="1" s="1"/>
  <c r="T165" i="1" a="1"/>
  <c r="T165" i="1" s="1"/>
  <c r="Q165" i="1" a="1"/>
  <c r="Q165" i="1" s="1"/>
  <c r="T164" i="1" a="1"/>
  <c r="T164" i="1" s="1"/>
  <c r="AT16" i="1"/>
  <c r="AI17" i="1"/>
  <c r="W164" i="1" a="1"/>
  <c r="W164" i="1" s="1"/>
  <c r="P164" i="1" a="1"/>
  <c r="P164" i="1" s="1"/>
  <c r="U165" i="1" a="1"/>
  <c r="U165" i="1" s="1"/>
  <c r="O164" i="1" a="1"/>
  <c r="O164" i="1" s="1"/>
  <c r="V164" i="1" a="1"/>
  <c r="V164" i="1" s="1"/>
  <c r="V165" i="1" a="1"/>
  <c r="V165" i="1" s="1"/>
  <c r="N164" i="1" a="1"/>
  <c r="N164" i="1" s="1"/>
  <c r="P165" i="1" a="1"/>
  <c r="P165" i="1" s="1"/>
  <c r="O165" i="1" a="1"/>
  <c r="O165" i="1" s="1"/>
  <c r="U164" i="1" a="1"/>
  <c r="U164" i="1" s="1"/>
  <c r="N165" i="1" a="1"/>
  <c r="N165" i="1" s="1"/>
  <c r="W163" i="1"/>
  <c r="Q163" i="1"/>
  <c r="V163" i="1"/>
  <c r="P163" i="1"/>
  <c r="R163" i="1"/>
  <c r="N163" i="1"/>
  <c r="O163" i="1"/>
  <c r="S163" i="1"/>
  <c r="T163" i="1"/>
  <c r="U163" i="1"/>
  <c r="BE43" i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117" i="14" l="1"/>
  <c r="C117" i="14"/>
  <c r="D117" i="14"/>
  <c r="E118" i="14"/>
  <c r="W167" i="1" a="1"/>
  <c r="W167" i="1" s="1"/>
  <c r="R168" i="1" a="1"/>
  <c r="R168" i="1" s="1"/>
  <c r="O168" i="1" a="1"/>
  <c r="O168" i="1" s="1"/>
  <c r="S167" i="1" a="1"/>
  <c r="S167" i="1" s="1"/>
  <c r="V168" i="1" a="1"/>
  <c r="V168" i="1" s="1"/>
  <c r="AT17" i="1"/>
  <c r="V167" i="1" a="1"/>
  <c r="V167" i="1" s="1"/>
  <c r="U168" i="1" a="1"/>
  <c r="U168" i="1" s="1"/>
  <c r="R167" i="1" a="1"/>
  <c r="R167" i="1" s="1"/>
  <c r="Q167" i="1" a="1"/>
  <c r="Q167" i="1" s="1"/>
  <c r="P167" i="1" a="1"/>
  <c r="P167" i="1" s="1"/>
  <c r="AI18" i="1"/>
  <c r="T167" i="1" a="1"/>
  <c r="T167" i="1" s="1"/>
  <c r="P168" i="1" a="1"/>
  <c r="P168" i="1" s="1"/>
  <c r="N168" i="1" a="1"/>
  <c r="N168" i="1" s="1"/>
  <c r="T168" i="1" a="1"/>
  <c r="T168" i="1" s="1"/>
  <c r="U167" i="1" a="1"/>
  <c r="U167" i="1" s="1"/>
  <c r="N167" i="1" a="1"/>
  <c r="N167" i="1" s="1"/>
  <c r="W168" i="1" a="1"/>
  <c r="W168" i="1" s="1"/>
  <c r="Q168" i="1" a="1"/>
  <c r="Q168" i="1" s="1"/>
  <c r="O167" i="1" a="1"/>
  <c r="O167" i="1" s="1"/>
  <c r="S168" i="1" a="1"/>
  <c r="S168" i="1" s="1"/>
  <c r="T166" i="1"/>
  <c r="V166" i="1"/>
  <c r="S166" i="1"/>
  <c r="N166" i="1"/>
  <c r="O166" i="1"/>
  <c r="W166" i="1"/>
  <c r="R166" i="1"/>
  <c r="U166" i="1"/>
  <c r="P166" i="1"/>
  <c r="Q166" i="1"/>
  <c r="B118" i="14" l="1"/>
  <c r="C118" i="14"/>
  <c r="E119" i="14"/>
  <c r="D118" i="14"/>
  <c r="AI19" i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O142" i="1" s="1"/>
  <c r="AT18" i="1"/>
  <c r="AD92" i="1"/>
  <c r="AD98" i="1"/>
  <c r="AD101" i="1"/>
  <c r="AD95" i="1"/>
  <c r="AD104" i="1"/>
  <c r="B119" i="14" l="1"/>
  <c r="C119" i="14"/>
  <c r="D119" i="14"/>
  <c r="E120" i="14"/>
  <c r="P142" i="1"/>
  <c r="W143" i="1" a="1"/>
  <c r="W143" i="1" s="1"/>
  <c r="W142" i="1"/>
  <c r="N142" i="1"/>
  <c r="T142" i="1"/>
  <c r="S142" i="1"/>
  <c r="U142" i="1"/>
  <c r="R142" i="1"/>
  <c r="V142" i="1"/>
  <c r="Q142" i="1"/>
  <c r="AT19" i="1"/>
  <c r="AI38" i="1"/>
  <c r="Q144" i="1" a="1"/>
  <c r="Q144" i="1" s="1"/>
  <c r="R143" i="1" a="1"/>
  <c r="R143" i="1" s="1"/>
  <c r="V143" i="1" a="1"/>
  <c r="V143" i="1" s="1"/>
  <c r="P144" i="1" a="1"/>
  <c r="P144" i="1" s="1"/>
  <c r="V144" i="1" a="1"/>
  <c r="V144" i="1" s="1"/>
  <c r="S143" i="1" a="1"/>
  <c r="S143" i="1" s="1"/>
  <c r="T143" i="1" a="1"/>
  <c r="T143" i="1" s="1"/>
  <c r="U144" i="1" a="1"/>
  <c r="U144" i="1" s="1"/>
  <c r="N143" i="1" a="1"/>
  <c r="N143" i="1" s="1"/>
  <c r="N144" i="1" a="1"/>
  <c r="N144" i="1" s="1"/>
  <c r="O143" i="1" a="1"/>
  <c r="O143" i="1" s="1"/>
  <c r="O144" i="1" a="1"/>
  <c r="O144" i="1" s="1"/>
  <c r="Q143" i="1" a="1"/>
  <c r="Q143" i="1" s="1"/>
  <c r="U143" i="1" a="1"/>
  <c r="U143" i="1" s="1"/>
  <c r="T144" i="1" a="1"/>
  <c r="T144" i="1" s="1"/>
  <c r="W144" i="1" a="1"/>
  <c r="W144" i="1" s="1"/>
  <c r="R144" i="1" a="1"/>
  <c r="R144" i="1" s="1"/>
  <c r="P143" i="1" a="1"/>
  <c r="P143" i="1" s="1"/>
  <c r="S144" i="1" a="1"/>
  <c r="S144" i="1" s="1"/>
  <c r="B120" i="14" l="1"/>
  <c r="E121" i="14"/>
  <c r="C120" i="14"/>
  <c r="D120" i="14"/>
  <c r="AT20" i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B121" i="14" l="1"/>
  <c r="C121" i="14"/>
  <c r="E122" i="14"/>
  <c r="D121" i="14"/>
  <c r="S147" i="1" a="1"/>
  <c r="S147" i="1" s="1"/>
  <c r="CC92" i="1" s="1"/>
  <c r="N147" i="1" a="1"/>
  <c r="N147" i="1" s="1"/>
  <c r="CC77" i="1" s="1"/>
  <c r="W146" i="1" a="1"/>
  <c r="W146" i="1" s="1"/>
  <c r="BW104" i="1" s="1"/>
  <c r="U146" i="1" a="1"/>
  <c r="U146" i="1" s="1"/>
  <c r="BW98" i="1" s="1"/>
  <c r="U147" i="1" a="1"/>
  <c r="U147" i="1" s="1"/>
  <c r="CC98" i="1" s="1"/>
  <c r="Q146" i="1" a="1"/>
  <c r="Q146" i="1" s="1"/>
  <c r="BW86" i="1" s="1"/>
  <c r="O146" i="1" a="1"/>
  <c r="O146" i="1" s="1"/>
  <c r="BW80" i="1" s="1"/>
  <c r="P146" i="1" a="1"/>
  <c r="P146" i="1" s="1"/>
  <c r="BW83" i="1" s="1"/>
  <c r="O147" i="1" a="1"/>
  <c r="O147" i="1" s="1"/>
  <c r="CC80" i="1" s="1"/>
  <c r="R147" i="1" a="1"/>
  <c r="R147" i="1" s="1"/>
  <c r="CC89" i="1" s="1"/>
  <c r="T147" i="1" a="1"/>
  <c r="T147" i="1" s="1"/>
  <c r="CC95" i="1" s="1"/>
  <c r="T146" i="1" a="1"/>
  <c r="T146" i="1" s="1"/>
  <c r="BW95" i="1" s="1"/>
  <c r="V147" i="1" a="1"/>
  <c r="V147" i="1" s="1"/>
  <c r="CC101" i="1" s="1"/>
  <c r="Q147" i="1" a="1"/>
  <c r="Q147" i="1" s="1"/>
  <c r="CC86" i="1" s="1"/>
  <c r="P145" i="1"/>
  <c r="W147" i="1" a="1"/>
  <c r="W147" i="1" s="1"/>
  <c r="CC104" i="1" s="1"/>
  <c r="R146" i="1" a="1"/>
  <c r="R146" i="1" s="1"/>
  <c r="BW89" i="1" s="1"/>
  <c r="V146" i="1" a="1"/>
  <c r="V146" i="1" s="1"/>
  <c r="BW101" i="1" s="1"/>
  <c r="N146" i="1" a="1"/>
  <c r="N146" i="1" s="1"/>
  <c r="BW77" i="1" s="1"/>
  <c r="N145" i="1"/>
  <c r="AA77" i="1" s="1"/>
  <c r="AI77" i="1" s="1"/>
  <c r="S146" i="1" a="1"/>
  <c r="S146" i="1" s="1"/>
  <c r="BW92" i="1" s="1"/>
  <c r="P147" i="1" a="1"/>
  <c r="P147" i="1" s="1"/>
  <c r="CC83" i="1" s="1"/>
  <c r="O145" i="1"/>
  <c r="AA80" i="1" s="1"/>
  <c r="AI80" i="1" s="1"/>
  <c r="U145" i="1"/>
  <c r="AA98" i="1" s="1"/>
  <c r="AI98" i="1" s="1"/>
  <c r="S145" i="1"/>
  <c r="AA92" i="1" s="1"/>
  <c r="AI92" i="1" s="1"/>
  <c r="W145" i="1"/>
  <c r="Q145" i="1"/>
  <c r="T145" i="1"/>
  <c r="AA95" i="1" s="1"/>
  <c r="AI95" i="1" s="1"/>
  <c r="V145" i="1"/>
  <c r="AA101" i="1" s="1"/>
  <c r="AI101" i="1" s="1"/>
  <c r="R145" i="1"/>
  <c r="AA89" i="1" s="1"/>
  <c r="AI89" i="1" s="1"/>
  <c r="B122" i="14" l="1"/>
  <c r="C122" i="14"/>
  <c r="E123" i="14"/>
  <c r="D122" i="14"/>
  <c r="AA104" i="1"/>
  <c r="AI104" i="1" s="1"/>
  <c r="AD89" i="1"/>
  <c r="AD86" i="1"/>
  <c r="AA86" i="1"/>
  <c r="AI86" i="1" s="1"/>
  <c r="AA83" i="1"/>
  <c r="AI83" i="1" s="1"/>
  <c r="AD83" i="1"/>
  <c r="B123" i="14" l="1"/>
  <c r="D123" i="14"/>
  <c r="E124" i="14"/>
  <c r="C123" i="14"/>
  <c r="B124" i="14" l="1"/>
  <c r="E125" i="14"/>
  <c r="C124" i="14"/>
  <c r="D124" i="14"/>
  <c r="E126" i="14" l="1"/>
  <c r="D125" i="14"/>
  <c r="B125" i="14"/>
  <c r="C125" i="14"/>
  <c r="E127" i="14" l="1"/>
  <c r="C126" i="14"/>
  <c r="D126" i="14"/>
  <c r="B126" i="14"/>
  <c r="E128" i="14" l="1"/>
  <c r="C127" i="14"/>
  <c r="B127" i="14"/>
  <c r="D127" i="14"/>
  <c r="E129" i="14" l="1"/>
  <c r="B128" i="14"/>
  <c r="C128" i="14"/>
  <c r="D128" i="14"/>
  <c r="E130" i="14" l="1"/>
  <c r="C129" i="14"/>
  <c r="D129" i="14"/>
  <c r="B129" i="14"/>
  <c r="E131" i="14" l="1"/>
  <c r="B130" i="14"/>
  <c r="C130" i="14"/>
  <c r="D130" i="14"/>
  <c r="E132" i="14" l="1"/>
  <c r="C131" i="14"/>
  <c r="D131" i="14"/>
  <c r="B131" i="14"/>
  <c r="E133" i="14" l="1"/>
  <c r="C132" i="14"/>
  <c r="B132" i="14"/>
  <c r="D132" i="14"/>
  <c r="E134" i="14" l="1"/>
  <c r="C133" i="14"/>
  <c r="B133" i="14"/>
  <c r="D133" i="14"/>
  <c r="E135" i="14" l="1"/>
  <c r="C134" i="14"/>
  <c r="B134" i="14"/>
  <c r="D134" i="14"/>
  <c r="E136" i="14" l="1"/>
  <c r="C135" i="14"/>
  <c r="D135" i="14"/>
  <c r="B135" i="14"/>
  <c r="E137" i="14" l="1"/>
  <c r="C136" i="14"/>
  <c r="D136" i="14"/>
  <c r="B136" i="14"/>
  <c r="E138" i="14" l="1"/>
  <c r="B137" i="14"/>
  <c r="C137" i="14"/>
  <c r="D137" i="14"/>
  <c r="E139" i="14" l="1"/>
  <c r="C138" i="14"/>
  <c r="D138" i="14"/>
  <c r="B138" i="14"/>
  <c r="E140" i="14" l="1"/>
  <c r="C139" i="14"/>
  <c r="B139" i="14"/>
  <c r="D139" i="14"/>
  <c r="E141" i="14" l="1"/>
  <c r="C140" i="14"/>
  <c r="B140" i="14"/>
  <c r="D140" i="14"/>
  <c r="E142" i="14" l="1"/>
  <c r="B141" i="14"/>
  <c r="C141" i="14"/>
  <c r="D141" i="14"/>
  <c r="E143" i="14" l="1"/>
  <c r="C142" i="14"/>
  <c r="B142" i="14"/>
  <c r="D142" i="14"/>
  <c r="E144" i="14" l="1"/>
  <c r="C143" i="14"/>
  <c r="D143" i="14"/>
  <c r="B143" i="14"/>
  <c r="E145" i="14" l="1"/>
  <c r="C144" i="14"/>
  <c r="B144" i="14"/>
  <c r="D144" i="14"/>
  <c r="E146" i="14" l="1"/>
  <c r="D145" i="14"/>
  <c r="C145" i="14"/>
  <c r="B145" i="14"/>
  <c r="E147" i="14" l="1"/>
  <c r="C146" i="14"/>
  <c r="D146" i="14"/>
  <c r="B146" i="14"/>
  <c r="E148" i="14" l="1"/>
  <c r="C147" i="14"/>
  <c r="D147" i="14"/>
  <c r="B147" i="14"/>
  <c r="E149" i="14" l="1"/>
  <c r="C148" i="14"/>
  <c r="B148" i="14"/>
  <c r="D148" i="14"/>
  <c r="E150" i="14" l="1"/>
  <c r="C149" i="14"/>
  <c r="D149" i="14"/>
  <c r="B149" i="14"/>
  <c r="E151" i="14" l="1"/>
  <c r="C150" i="14"/>
  <c r="D150" i="14"/>
  <c r="B150" i="14"/>
  <c r="E152" i="14" l="1"/>
  <c r="C151" i="14"/>
  <c r="B151" i="14"/>
  <c r="D151" i="14"/>
  <c r="E153" i="14" l="1"/>
  <c r="B152" i="14"/>
  <c r="C152" i="14"/>
  <c r="D152" i="14"/>
  <c r="E154" i="14" l="1"/>
  <c r="C153" i="14"/>
  <c r="B153" i="14"/>
  <c r="D153" i="14"/>
  <c r="E155" i="14" l="1"/>
  <c r="C154" i="14"/>
  <c r="D154" i="14"/>
  <c r="B154" i="14"/>
  <c r="E156" i="14" l="1"/>
  <c r="D155" i="14"/>
  <c r="C155" i="14"/>
  <c r="B155" i="14"/>
  <c r="E157" i="14" l="1"/>
  <c r="C156" i="14"/>
  <c r="D156" i="14"/>
  <c r="B156" i="14"/>
  <c r="E158" i="14" l="1"/>
  <c r="B157" i="14"/>
  <c r="C157" i="14"/>
  <c r="D157" i="14"/>
  <c r="E159" i="14" l="1"/>
  <c r="C158" i="14"/>
  <c r="D158" i="14"/>
  <c r="B158" i="14"/>
  <c r="E160" i="14" l="1"/>
  <c r="C159" i="14"/>
  <c r="B159" i="14"/>
  <c r="D159" i="14"/>
  <c r="E161" i="14" l="1"/>
  <c r="C160" i="14"/>
  <c r="B160" i="14"/>
  <c r="D160" i="14"/>
  <c r="E162" i="14" l="1"/>
  <c r="C161" i="14"/>
  <c r="D161" i="14"/>
  <c r="B161" i="14"/>
  <c r="E163" i="14" l="1"/>
  <c r="C162" i="14"/>
  <c r="D162" i="14"/>
  <c r="B162" i="14"/>
  <c r="E164" i="14" l="1"/>
  <c r="C163" i="14"/>
  <c r="D163" i="14"/>
  <c r="B163" i="14"/>
  <c r="C164" i="14" l="1"/>
  <c r="E165" i="14"/>
  <c r="D164" i="14"/>
  <c r="B164" i="14"/>
  <c r="C165" i="14" l="1"/>
  <c r="D165" i="14"/>
  <c r="E166" i="14"/>
  <c r="B165" i="14"/>
  <c r="C166" i="14" l="1"/>
  <c r="E167" i="14"/>
  <c r="B166" i="14"/>
  <c r="D166" i="14"/>
  <c r="C167" i="14" l="1"/>
  <c r="B167" i="14"/>
  <c r="D167" i="14"/>
  <c r="E168" i="14"/>
  <c r="C168" i="14" l="1"/>
  <c r="E169" i="14"/>
  <c r="D168" i="14"/>
  <c r="B168" i="14"/>
  <c r="C169" i="14" l="1"/>
  <c r="B169" i="14"/>
  <c r="D169" i="14"/>
  <c r="E170" i="14"/>
  <c r="C170" i="14" l="1"/>
  <c r="B170" i="14"/>
  <c r="D170" i="14"/>
  <c r="E171" i="14"/>
  <c r="C171" i="14" l="1"/>
  <c r="B171" i="14"/>
  <c r="D171" i="14"/>
  <c r="E172" i="14"/>
  <c r="C172" i="14" l="1"/>
  <c r="D172" i="14"/>
  <c r="E173" i="14"/>
  <c r="B172" i="14"/>
  <c r="C173" i="14" l="1"/>
  <c r="B173" i="14"/>
  <c r="D173" i="14"/>
  <c r="E174" i="14"/>
  <c r="C174" i="14" l="1"/>
  <c r="B174" i="14"/>
  <c r="D174" i="14"/>
  <c r="E175" i="14"/>
  <c r="C175" i="14" l="1"/>
  <c r="B175" i="14"/>
  <c r="E176" i="14"/>
  <c r="D175" i="14"/>
  <c r="C176" i="14" l="1"/>
  <c r="D176" i="14"/>
  <c r="E177" i="14"/>
  <c r="B176" i="14"/>
  <c r="C177" i="14" l="1"/>
  <c r="E178" i="14"/>
  <c r="B177" i="14"/>
  <c r="D177" i="14"/>
  <c r="C178" i="14" l="1"/>
  <c r="B178" i="14"/>
  <c r="E179" i="14"/>
  <c r="D178" i="14"/>
  <c r="C179" i="14" l="1"/>
  <c r="B179" i="14"/>
  <c r="D179" i="14"/>
  <c r="E180" i="14"/>
  <c r="C180" i="14" l="1"/>
  <c r="E181" i="14"/>
  <c r="D180" i="14"/>
  <c r="B180" i="14"/>
  <c r="C181" i="14" l="1"/>
  <c r="B181" i="14"/>
  <c r="D181" i="14"/>
  <c r="E182" i="14"/>
  <c r="C182" i="14" l="1"/>
  <c r="D182" i="14"/>
  <c r="E183" i="14"/>
  <c r="B182" i="14"/>
  <c r="C183" i="14" l="1"/>
  <c r="B183" i="14"/>
  <c r="D183" i="14"/>
  <c r="E184" i="14"/>
  <c r="C184" i="14" l="1"/>
  <c r="D184" i="14"/>
  <c r="B184" i="14"/>
  <c r="E185" i="14"/>
  <c r="C185" i="14" l="1"/>
  <c r="B185" i="14"/>
  <c r="E186" i="14"/>
  <c r="D185" i="14"/>
  <c r="C186" i="14" l="1"/>
  <c r="B186" i="14"/>
  <c r="D186" i="14"/>
  <c r="E187" i="14"/>
  <c r="C187" i="14" l="1"/>
  <c r="B187" i="14"/>
  <c r="D187" i="14"/>
  <c r="E188" i="14"/>
  <c r="C188" i="14" l="1"/>
  <c r="D188" i="14"/>
  <c r="B188" i="14"/>
  <c r="E189" i="14"/>
  <c r="C189" i="14" l="1"/>
  <c r="E190" i="14"/>
  <c r="B189" i="14"/>
  <c r="D189" i="14"/>
  <c r="C190" i="14" l="1"/>
  <c r="B190" i="14"/>
  <c r="D190" i="14"/>
  <c r="E191" i="14"/>
  <c r="C191" i="14" l="1"/>
  <c r="B191" i="14"/>
  <c r="D191" i="14"/>
  <c r="E192" i="14"/>
  <c r="C192" i="14" l="1"/>
  <c r="D192" i="14"/>
  <c r="B192" i="14"/>
  <c r="E193" i="14"/>
  <c r="C193" i="14" l="1"/>
  <c r="B193" i="14"/>
  <c r="D193" i="14"/>
  <c r="E194" i="14"/>
  <c r="C194" i="14" l="1"/>
  <c r="D194" i="14"/>
  <c r="B194" i="14"/>
  <c r="E195" i="14"/>
  <c r="C195" i="14" l="1"/>
  <c r="B195" i="14"/>
  <c r="D195" i="14"/>
  <c r="E196" i="14"/>
  <c r="C196" i="14" l="1"/>
  <c r="E197" i="14"/>
  <c r="D196" i="14"/>
  <c r="B196" i="14"/>
  <c r="C197" i="14" l="1"/>
  <c r="E198" i="14"/>
  <c r="B197" i="14"/>
  <c r="D197" i="14"/>
  <c r="C198" i="14" l="1"/>
  <c r="B198" i="14"/>
  <c r="D198" i="14"/>
  <c r="E199" i="14"/>
  <c r="C199" i="14" l="1"/>
  <c r="B199" i="14"/>
  <c r="E200" i="14"/>
  <c r="D199" i="14"/>
  <c r="C200" i="14" l="1"/>
  <c r="B200" i="14"/>
  <c r="D200" i="14"/>
  <c r="E201" i="14"/>
  <c r="C201" i="14" l="1"/>
  <c r="B201" i="14"/>
  <c r="D201" i="14"/>
  <c r="E202" i="14"/>
  <c r="C202" i="14" l="1"/>
  <c r="B202" i="14"/>
  <c r="D202" i="14"/>
  <c r="E203" i="14"/>
  <c r="C203" i="14" l="1"/>
  <c r="B203" i="14"/>
  <c r="D203" i="14"/>
  <c r="E204" i="14"/>
  <c r="C204" i="14" l="1"/>
  <c r="E205" i="14"/>
  <c r="B204" i="14"/>
  <c r="D204" i="14"/>
  <c r="C205" i="14" l="1"/>
  <c r="B205" i="14"/>
  <c r="E206" i="14"/>
  <c r="D205" i="14"/>
  <c r="C206" i="14" l="1"/>
  <c r="D206" i="14"/>
  <c r="E207" i="14"/>
  <c r="B206" i="14"/>
  <c r="C207" i="14" l="1"/>
  <c r="B207" i="14"/>
  <c r="D207" i="14"/>
  <c r="E208" i="14"/>
  <c r="C208" i="14" l="1"/>
  <c r="D208" i="14"/>
  <c r="B208" i="14"/>
  <c r="E209" i="14"/>
  <c r="C209" i="14" l="1"/>
  <c r="B209" i="14"/>
  <c r="D209" i="14"/>
  <c r="E210" i="14"/>
  <c r="C210" i="14" l="1"/>
  <c r="E211" i="14"/>
  <c r="B210" i="14"/>
  <c r="D210" i="14"/>
  <c r="C211" i="14" l="1"/>
  <c r="E212" i="14"/>
  <c r="B211" i="14"/>
  <c r="D211" i="14"/>
  <c r="C212" i="14" l="1"/>
  <c r="D212" i="14"/>
  <c r="E213" i="14"/>
  <c r="B212" i="14"/>
  <c r="C213" i="14" l="1"/>
  <c r="D213" i="14"/>
  <c r="B213" i="14"/>
  <c r="E214" i="14"/>
  <c r="C214" i="14" l="1"/>
  <c r="B214" i="14"/>
  <c r="D214" i="14"/>
  <c r="E215" i="14"/>
  <c r="C215" i="14" l="1"/>
  <c r="B215" i="14"/>
  <c r="D215" i="14"/>
  <c r="E216" i="14"/>
  <c r="C216" i="14" l="1"/>
  <c r="B216" i="14"/>
  <c r="D216" i="14"/>
  <c r="E217" i="14"/>
  <c r="C217" i="14" l="1"/>
  <c r="B217" i="14"/>
  <c r="D217" i="14"/>
  <c r="E218" i="14"/>
  <c r="C218" i="14" l="1"/>
  <c r="B218" i="14"/>
  <c r="E219" i="14"/>
  <c r="D218" i="14"/>
  <c r="C219" i="14" l="1"/>
  <c r="B219" i="14"/>
  <c r="D219" i="14"/>
  <c r="E220" i="14"/>
  <c r="C220" i="14" l="1"/>
  <c r="D220" i="14"/>
  <c r="E221" i="14"/>
  <c r="B220" i="14"/>
  <c r="B221" i="14" l="1"/>
  <c r="E222" i="14"/>
  <c r="D221" i="14"/>
  <c r="C221" i="14"/>
  <c r="D222" i="14" l="1"/>
  <c r="B222" i="14"/>
  <c r="E223" i="14"/>
  <c r="C222" i="14"/>
  <c r="B223" i="14" l="1"/>
  <c r="E224" i="14"/>
  <c r="C223" i="14"/>
  <c r="D223" i="14"/>
  <c r="C224" i="14" l="1"/>
  <c r="D224" i="14"/>
  <c r="E225" i="14"/>
  <c r="B224" i="14"/>
  <c r="C225" i="14" l="1"/>
  <c r="E226" i="14"/>
  <c r="D225" i="14"/>
  <c r="B225" i="14"/>
  <c r="C226" i="14" l="1"/>
  <c r="B226" i="14"/>
  <c r="D226" i="14"/>
  <c r="E227" i="14"/>
  <c r="C227" i="14" l="1"/>
  <c r="D227" i="14"/>
  <c r="E228" i="14"/>
  <c r="B227" i="14"/>
  <c r="C228" i="14" l="1"/>
  <c r="D228" i="14"/>
  <c r="E229" i="14"/>
  <c r="B228" i="14"/>
  <c r="C229" i="14" l="1"/>
  <c r="B229" i="14"/>
  <c r="E230" i="14"/>
  <c r="D229" i="14"/>
  <c r="E231" i="14" l="1"/>
  <c r="B230" i="14"/>
  <c r="C230" i="14"/>
  <c r="D230" i="14"/>
  <c r="E232" i="14" l="1"/>
  <c r="B231" i="14"/>
  <c r="C231" i="14"/>
  <c r="D231" i="14"/>
  <c r="E233" i="14" l="1"/>
  <c r="B232" i="14"/>
  <c r="C232" i="14"/>
  <c r="D232" i="14"/>
  <c r="E234" i="14" l="1"/>
  <c r="C233" i="14"/>
  <c r="D233" i="14"/>
  <c r="B233" i="14"/>
  <c r="E235" i="14" l="1"/>
  <c r="B234" i="14"/>
  <c r="C234" i="14"/>
  <c r="D234" i="14"/>
  <c r="E236" i="14" l="1"/>
  <c r="B235" i="14"/>
  <c r="C235" i="14"/>
  <c r="D235" i="14"/>
  <c r="E237" i="14" l="1"/>
  <c r="D236" i="14"/>
  <c r="B236" i="14"/>
  <c r="C236" i="14"/>
  <c r="E238" i="14" l="1"/>
  <c r="C237" i="14"/>
  <c r="D237" i="14"/>
  <c r="B237" i="14"/>
  <c r="E239" i="14" l="1"/>
  <c r="B238" i="14"/>
  <c r="C238" i="14"/>
  <c r="D238" i="14"/>
  <c r="E240" i="14" l="1"/>
  <c r="C239" i="14"/>
  <c r="D239" i="14"/>
  <c r="B239" i="14"/>
  <c r="E241" i="14" l="1"/>
  <c r="B240" i="14"/>
  <c r="C240" i="14"/>
  <c r="D240" i="14"/>
  <c r="B241" i="14" l="1"/>
  <c r="C241" i="14"/>
  <c r="D241" i="14"/>
  <c r="E242" i="14"/>
  <c r="B242" i="14" l="1"/>
  <c r="E243" i="14"/>
  <c r="D242" i="14"/>
  <c r="C242" i="14"/>
  <c r="B243" i="14" l="1"/>
  <c r="E244" i="14"/>
  <c r="C243" i="14"/>
  <c r="D243" i="14"/>
  <c r="E245" i="14" l="1"/>
  <c r="D244" i="14"/>
  <c r="B244" i="14"/>
  <c r="C244" i="14"/>
  <c r="B245" i="14" l="1"/>
  <c r="D245" i="14"/>
  <c r="C245" i="14"/>
  <c r="E246" i="14"/>
  <c r="C246" i="14" l="1"/>
  <c r="E247" i="14"/>
  <c r="D246" i="14"/>
  <c r="B246" i="14"/>
  <c r="B247" i="14" l="1"/>
  <c r="C247" i="14"/>
  <c r="D247" i="14"/>
  <c r="E248" i="14"/>
  <c r="C248" i="14" l="1"/>
  <c r="E249" i="14"/>
  <c r="D248" i="14"/>
  <c r="B248" i="14"/>
  <c r="B249" i="14" l="1"/>
  <c r="D249" i="14"/>
  <c r="C249" i="14"/>
  <c r="E250" i="14"/>
  <c r="B250" i="14" l="1"/>
  <c r="C250" i="14"/>
  <c r="E251" i="14"/>
  <c r="D250" i="14"/>
  <c r="B251" i="14" l="1"/>
  <c r="E252" i="14"/>
  <c r="C251" i="14"/>
  <c r="D251" i="14"/>
  <c r="C252" i="14" l="1"/>
  <c r="E253" i="14"/>
  <c r="B252" i="14"/>
  <c r="D252" i="14"/>
  <c r="C253" i="14" l="1"/>
  <c r="B253" i="14"/>
  <c r="D253" i="14"/>
  <c r="E254" i="14"/>
  <c r="B254" i="14" l="1"/>
  <c r="D254" i="14"/>
  <c r="E255" i="14"/>
  <c r="C254" i="14"/>
  <c r="D255" i="14" l="1"/>
  <c r="E256" i="14"/>
  <c r="B255" i="14"/>
  <c r="C255" i="14"/>
  <c r="D256" i="14" l="1"/>
  <c r="B256" i="14"/>
  <c r="E257" i="14"/>
  <c r="C256" i="14"/>
  <c r="B257" i="14" l="1"/>
  <c r="D257" i="14"/>
  <c r="C257" i="14"/>
  <c r="E258" i="14"/>
  <c r="B258" i="14" l="1"/>
  <c r="D258" i="14"/>
  <c r="E259" i="14"/>
  <c r="C258" i="14"/>
  <c r="D259" i="14" l="1"/>
  <c r="E260" i="14"/>
  <c r="B259" i="14"/>
  <c r="C259" i="14"/>
  <c r="E261" i="14" l="1"/>
  <c r="B260" i="14"/>
  <c r="C260" i="14"/>
  <c r="D260" i="14"/>
  <c r="C261" i="14" l="1"/>
  <c r="D261" i="14"/>
  <c r="E262" i="14"/>
  <c r="B261" i="14"/>
  <c r="C262" i="14" l="1"/>
  <c r="B262" i="14"/>
  <c r="D262" i="14"/>
  <c r="E263" i="14"/>
  <c r="C263" i="14" l="1"/>
  <c r="D263" i="14"/>
  <c r="B263" i="14"/>
  <c r="E264" i="14"/>
  <c r="C264" i="14" l="1"/>
  <c r="D264" i="14"/>
  <c r="E265" i="14"/>
  <c r="B264" i="14"/>
  <c r="C265" i="14" l="1"/>
  <c r="B265" i="14"/>
  <c r="D265" i="14"/>
  <c r="E266" i="14"/>
  <c r="C266" i="14" l="1"/>
  <c r="B266" i="14"/>
  <c r="E267" i="14"/>
  <c r="D266" i="14"/>
  <c r="C267" i="14" l="1"/>
  <c r="D267" i="14"/>
  <c r="E268" i="14"/>
  <c r="B267" i="14"/>
  <c r="C268" i="14" l="1"/>
  <c r="E269" i="14"/>
  <c r="B268" i="14"/>
  <c r="D268" i="14"/>
  <c r="C269" i="14" l="1"/>
  <c r="B269" i="14"/>
  <c r="D269" i="14"/>
  <c r="E270" i="14"/>
  <c r="C270" i="14" l="1"/>
  <c r="B270" i="14"/>
  <c r="D270" i="14"/>
  <c r="E271" i="14"/>
  <c r="C271" i="14" l="1"/>
  <c r="D271" i="14"/>
  <c r="B271" i="14"/>
  <c r="E272" i="14"/>
  <c r="B272" i="14" l="1"/>
  <c r="E273" i="14"/>
  <c r="C272" i="14"/>
  <c r="D272" i="14"/>
  <c r="D273" i="14" l="1"/>
  <c r="B273" i="14"/>
  <c r="E274" i="14"/>
  <c r="C273" i="14"/>
  <c r="D274" i="14" l="1"/>
  <c r="E275" i="14"/>
  <c r="C274" i="14"/>
  <c r="B274" i="14"/>
  <c r="E276" i="14" l="1"/>
  <c r="B275" i="14"/>
  <c r="C275" i="14"/>
  <c r="D275" i="14"/>
  <c r="B276" i="14" l="1"/>
  <c r="D276" i="14"/>
  <c r="C276" i="14"/>
  <c r="E277" i="14"/>
  <c r="C277" i="14" l="1"/>
  <c r="B277" i="14"/>
  <c r="D277" i="14"/>
  <c r="E278" i="14"/>
  <c r="C278" i="14" l="1"/>
  <c r="B278" i="14"/>
  <c r="D278" i="14"/>
  <c r="E279" i="14"/>
  <c r="C279" i="14" l="1"/>
  <c r="B279" i="14"/>
  <c r="D279" i="14"/>
  <c r="E280" i="14"/>
  <c r="C280" i="14" l="1"/>
  <c r="D280" i="14"/>
  <c r="B280" i="14"/>
  <c r="E281" i="14"/>
  <c r="C281" i="14" l="1"/>
  <c r="B281" i="14"/>
  <c r="E282" i="14"/>
  <c r="D281" i="14"/>
  <c r="C282" i="14" l="1"/>
  <c r="B282" i="14"/>
  <c r="D282" i="14"/>
  <c r="E283" i="14"/>
  <c r="C283" i="14" l="1"/>
  <c r="B283" i="14"/>
  <c r="D283" i="14"/>
  <c r="E284" i="14"/>
  <c r="C284" i="14" l="1"/>
  <c r="E285" i="14"/>
  <c r="B284" i="14"/>
  <c r="D284" i="14"/>
  <c r="C285" i="14" l="1"/>
  <c r="E286" i="14"/>
  <c r="B285" i="14"/>
  <c r="D285" i="14"/>
  <c r="C286" i="14" l="1"/>
  <c r="D286" i="14"/>
  <c r="E287" i="14"/>
  <c r="B286" i="14"/>
  <c r="C287" i="14" l="1"/>
  <c r="E288" i="14"/>
  <c r="B287" i="14"/>
  <c r="D287" i="14"/>
  <c r="D288" i="14" l="1"/>
  <c r="B288" i="14"/>
  <c r="E289" i="14"/>
  <c r="C288" i="14"/>
  <c r="B289" i="14" l="1"/>
  <c r="D289" i="14"/>
  <c r="E290" i="14"/>
  <c r="C289" i="14"/>
  <c r="C290" i="14" l="1"/>
  <c r="B290" i="14"/>
  <c r="D290" i="14"/>
  <c r="E291" i="14"/>
  <c r="C291" i="14" l="1"/>
  <c r="D291" i="14"/>
  <c r="E292" i="14"/>
  <c r="B291" i="14"/>
  <c r="E293" i="14" l="1"/>
  <c r="B292" i="14"/>
  <c r="D292" i="14"/>
  <c r="C292" i="14"/>
  <c r="C293" i="14" l="1"/>
  <c r="B293" i="14"/>
  <c r="D293" i="14"/>
  <c r="E294" i="14"/>
  <c r="C294" i="14" l="1"/>
  <c r="D294" i="14"/>
  <c r="E295" i="14"/>
  <c r="B294" i="14"/>
  <c r="C295" i="14" l="1"/>
  <c r="D295" i="14"/>
  <c r="E296" i="14"/>
  <c r="B295" i="14"/>
  <c r="C296" i="14" l="1"/>
  <c r="B296" i="14"/>
  <c r="E297" i="14"/>
  <c r="D296" i="14"/>
  <c r="C297" i="14" l="1"/>
  <c r="D297" i="14"/>
  <c r="E298" i="14"/>
  <c r="B297" i="14"/>
  <c r="C298" i="14" l="1"/>
  <c r="D298" i="14"/>
  <c r="B298" i="14"/>
  <c r="E299" i="14"/>
  <c r="C299" i="14" l="1"/>
  <c r="B299" i="14"/>
  <c r="D299" i="14"/>
  <c r="E300" i="14"/>
  <c r="C300" i="14" l="1"/>
  <c r="E301" i="14"/>
  <c r="B300" i="14"/>
  <c r="D300" i="14"/>
  <c r="C301" i="14" l="1"/>
  <c r="D301" i="14"/>
  <c r="E302" i="14"/>
  <c r="B301" i="14"/>
  <c r="C302" i="14" l="1"/>
  <c r="B302" i="14"/>
  <c r="D302" i="14"/>
  <c r="E303" i="14"/>
  <c r="C303" i="14" l="1"/>
  <c r="D303" i="14"/>
  <c r="E304" i="14"/>
  <c r="B303" i="14"/>
  <c r="C304" i="14" l="1"/>
  <c r="B304" i="14"/>
  <c r="E305" i="14"/>
  <c r="D304" i="14"/>
  <c r="C305" i="14" l="1"/>
  <c r="B305" i="14"/>
  <c r="E306" i="14"/>
  <c r="D305" i="14"/>
  <c r="C306" i="14" l="1"/>
  <c r="B306" i="14"/>
  <c r="D306" i="14"/>
  <c r="E307" i="14"/>
  <c r="C307" i="14" l="1"/>
  <c r="E308" i="14"/>
  <c r="D307" i="14"/>
  <c r="B307" i="14"/>
  <c r="B308" i="14" l="1"/>
  <c r="C308" i="14"/>
  <c r="D308" i="14"/>
  <c r="E309" i="14"/>
  <c r="B309" i="14" l="1"/>
  <c r="C309" i="14"/>
  <c r="E310" i="14"/>
  <c r="D309" i="14"/>
  <c r="B310" i="14" l="1"/>
  <c r="D310" i="14"/>
  <c r="C310" i="14"/>
  <c r="E311" i="14"/>
  <c r="B311" i="14" l="1"/>
  <c r="E312" i="14"/>
  <c r="D311" i="14"/>
  <c r="C311" i="14"/>
  <c r="B312" i="14" l="1"/>
  <c r="D312" i="14"/>
  <c r="E313" i="14"/>
  <c r="C312" i="14"/>
  <c r="B313" i="14" l="1"/>
  <c r="C313" i="14"/>
  <c r="D313" i="14"/>
  <c r="E314" i="14"/>
  <c r="B314" i="14" l="1"/>
  <c r="C314" i="14"/>
  <c r="D314" i="14"/>
  <c r="E315" i="14"/>
  <c r="B315" i="14" l="1"/>
  <c r="C315" i="14"/>
  <c r="E316" i="14"/>
  <c r="D315" i="14"/>
  <c r="B316" i="14" l="1"/>
  <c r="C316" i="14"/>
  <c r="D316" i="14"/>
  <c r="E317" i="14"/>
  <c r="B317" i="14" l="1"/>
  <c r="C317" i="14"/>
  <c r="D317" i="14"/>
  <c r="E318" i="14"/>
  <c r="B318" i="14" l="1"/>
  <c r="D318" i="14"/>
  <c r="E319" i="14"/>
  <c r="C318" i="14"/>
  <c r="B319" i="14" l="1"/>
  <c r="D319" i="14"/>
  <c r="E320" i="14"/>
  <c r="C319" i="14"/>
  <c r="B320" i="14" l="1"/>
  <c r="E321" i="14"/>
  <c r="C320" i="14"/>
  <c r="D320" i="14"/>
  <c r="C321" i="14" l="1"/>
  <c r="D321" i="14"/>
  <c r="E322" i="14"/>
  <c r="B321" i="14"/>
  <c r="B322" i="14" l="1"/>
  <c r="D322" i="14"/>
  <c r="E323" i="14"/>
  <c r="C322" i="14"/>
  <c r="C323" i="14" l="1"/>
  <c r="D323" i="14"/>
  <c r="E324" i="14"/>
  <c r="B323" i="14"/>
  <c r="B324" i="14" l="1"/>
  <c r="C324" i="14"/>
  <c r="D324" i="14"/>
  <c r="E325" i="14"/>
  <c r="B325" i="14" l="1"/>
  <c r="D325" i="14"/>
  <c r="C325" i="14"/>
  <c r="E326" i="14"/>
  <c r="B326" i="14" l="1"/>
  <c r="C326" i="14"/>
  <c r="D326" i="14"/>
  <c r="E327" i="14"/>
  <c r="B327" i="14" l="1"/>
  <c r="C327" i="14"/>
  <c r="D327" i="14"/>
  <c r="E328" i="14"/>
  <c r="B328" i="14" l="1"/>
  <c r="D328" i="14"/>
  <c r="E329" i="14"/>
  <c r="C328" i="14"/>
  <c r="B329" i="14" l="1"/>
  <c r="E330" i="14"/>
  <c r="C329" i="14"/>
  <c r="D329" i="14"/>
  <c r="B330" i="14" l="1"/>
  <c r="D330" i="14"/>
  <c r="E331" i="14"/>
  <c r="C330" i="14"/>
  <c r="B331" i="14" l="1"/>
  <c r="C331" i="14"/>
  <c r="D331" i="14"/>
  <c r="E332" i="14"/>
  <c r="B332" i="14" l="1"/>
  <c r="D332" i="14"/>
  <c r="C332" i="14"/>
  <c r="E333" i="14"/>
  <c r="B333" i="14" l="1"/>
  <c r="E334" i="14"/>
  <c r="C333" i="14"/>
  <c r="D333" i="14"/>
  <c r="B334" i="14" l="1"/>
  <c r="C334" i="14"/>
  <c r="D334" i="14"/>
  <c r="E335" i="14"/>
  <c r="B335" i="14" l="1"/>
  <c r="C335" i="14"/>
  <c r="E336" i="14"/>
  <c r="D335" i="14"/>
  <c r="B336" i="14" l="1"/>
  <c r="D336" i="14"/>
  <c r="E337" i="14"/>
  <c r="C336" i="14"/>
  <c r="B337" i="14" l="1"/>
  <c r="C337" i="14"/>
  <c r="E338" i="14"/>
  <c r="D337" i="14"/>
  <c r="B338" i="14" l="1"/>
  <c r="E339" i="14"/>
  <c r="C338" i="14"/>
  <c r="D338" i="14"/>
  <c r="B339" i="14" l="1"/>
  <c r="C339" i="14"/>
  <c r="E340" i="14"/>
  <c r="D339" i="14"/>
  <c r="B340" i="14" l="1"/>
  <c r="D340" i="14"/>
  <c r="C340" i="14"/>
  <c r="E341" i="14"/>
  <c r="C341" i="14" l="1"/>
  <c r="D341" i="14"/>
  <c r="E342" i="14"/>
  <c r="B341" i="14"/>
  <c r="B342" i="14" l="1"/>
  <c r="C342" i="14"/>
  <c r="D342" i="14"/>
  <c r="E343" i="14"/>
  <c r="B343" i="14" l="1"/>
  <c r="D343" i="14"/>
  <c r="E344" i="14"/>
  <c r="C343" i="14"/>
  <c r="B344" i="14" l="1"/>
  <c r="D344" i="14"/>
  <c r="C344" i="14"/>
  <c r="E345" i="14"/>
  <c r="B345" i="14" l="1"/>
  <c r="D345" i="14"/>
  <c r="E346" i="14"/>
  <c r="C345" i="14"/>
  <c r="B346" i="14" l="1"/>
  <c r="C346" i="14"/>
  <c r="D346" i="14"/>
  <c r="E347" i="14"/>
  <c r="B347" i="14" l="1"/>
  <c r="C347" i="14"/>
  <c r="D347" i="14"/>
  <c r="E348" i="14"/>
  <c r="B348" i="14" l="1"/>
  <c r="C348" i="14"/>
  <c r="E349" i="14"/>
  <c r="D348" i="14"/>
  <c r="B349" i="14" l="1"/>
  <c r="C349" i="14"/>
  <c r="D349" i="14"/>
  <c r="E350" i="14"/>
  <c r="B350" i="14" l="1"/>
  <c r="C350" i="14"/>
  <c r="D350" i="14"/>
  <c r="E351" i="14"/>
  <c r="B351" i="14" l="1"/>
  <c r="D351" i="14"/>
  <c r="E352" i="14"/>
  <c r="C351" i="14"/>
  <c r="B352" i="14" l="1"/>
  <c r="D352" i="14"/>
  <c r="E353" i="14"/>
  <c r="C352" i="14"/>
  <c r="B353" i="14" l="1"/>
  <c r="C353" i="14"/>
  <c r="D353" i="14"/>
  <c r="E354" i="14"/>
  <c r="B354" i="14" l="1"/>
  <c r="C354" i="14"/>
  <c r="D354" i="14"/>
  <c r="E355" i="14"/>
  <c r="B355" i="14" l="1"/>
  <c r="C355" i="14"/>
  <c r="D355" i="14"/>
  <c r="E356" i="14"/>
  <c r="B356" i="14" l="1"/>
  <c r="C356" i="14"/>
  <c r="D356" i="14"/>
  <c r="E357" i="14"/>
  <c r="E358" i="14" l="1"/>
  <c r="B357" i="14"/>
  <c r="C357" i="14"/>
  <c r="D357" i="14"/>
  <c r="B358" i="14" l="1"/>
  <c r="C358" i="14"/>
  <c r="D358" i="14"/>
  <c r="E359" i="14"/>
  <c r="B359" i="14" l="1"/>
  <c r="C359" i="14"/>
  <c r="D359" i="14"/>
  <c r="E360" i="14"/>
  <c r="B360" i="14" l="1"/>
  <c r="C360" i="14"/>
  <c r="D360" i="14"/>
  <c r="E361" i="14"/>
  <c r="B361" i="14" l="1"/>
  <c r="D361" i="14"/>
  <c r="E362" i="14"/>
  <c r="C361" i="14"/>
  <c r="B362" i="14" l="1"/>
  <c r="C362" i="14"/>
  <c r="D362" i="14"/>
  <c r="E363" i="14"/>
  <c r="B363" i="14" l="1"/>
  <c r="D363" i="14"/>
  <c r="E364" i="14"/>
  <c r="C363" i="14"/>
  <c r="B364" i="14" l="1"/>
  <c r="C364" i="14"/>
  <c r="D364" i="14"/>
  <c r="E365" i="14"/>
  <c r="C365" i="14" l="1"/>
  <c r="D365" i="14"/>
  <c r="E366" i="14"/>
  <c r="B365" i="14"/>
  <c r="B366" i="14" l="1"/>
  <c r="E367" i="14"/>
  <c r="C366" i="14"/>
  <c r="D366" i="14"/>
  <c r="B367" i="14" l="1"/>
  <c r="C367" i="14"/>
  <c r="D367" i="14"/>
  <c r="E368" i="14"/>
  <c r="B368" i="14" l="1"/>
  <c r="C368" i="14"/>
  <c r="E369" i="14"/>
  <c r="D368" i="14"/>
  <c r="B369" i="14" l="1"/>
  <c r="D369" i="14"/>
  <c r="E370" i="14"/>
  <c r="C369" i="14"/>
  <c r="B370" i="14" l="1"/>
  <c r="C370" i="14"/>
  <c r="E371" i="14"/>
  <c r="D370" i="14"/>
  <c r="E372" i="14" l="1"/>
  <c r="B371" i="14"/>
  <c r="C371" i="14"/>
  <c r="D371" i="14"/>
  <c r="B372" i="14" l="1"/>
  <c r="E373" i="14"/>
  <c r="D372" i="14"/>
  <c r="C372" i="14"/>
  <c r="B373" i="14" l="1"/>
  <c r="C373" i="14"/>
  <c r="D373" i="1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<sst xmlns="http://schemas.openxmlformats.org/spreadsheetml/2006/main" count="127" uniqueCount="70">
  <si>
    <t>Feiertage</t>
  </si>
  <si>
    <t>Neujahr</t>
  </si>
  <si>
    <t>Karfreitag</t>
  </si>
  <si>
    <t>Ostersonntag</t>
  </si>
  <si>
    <t>Ostermontag</t>
  </si>
  <si>
    <t>Christi Himmelfahrt</t>
  </si>
  <si>
    <t>Pfingstsonntag</t>
  </si>
  <si>
    <t>Pfingsmontag</t>
  </si>
  <si>
    <t>Tag der deutschen Einheit</t>
  </si>
  <si>
    <t>Erster Weihnachtsfeiertag</t>
  </si>
  <si>
    <t>Zweiter Weihnachtsfeiertag</t>
  </si>
  <si>
    <t>Ferien</t>
  </si>
  <si>
    <t>Weihnachtsferien</t>
  </si>
  <si>
    <t>Osterferien</t>
  </si>
  <si>
    <t>Pfingsferien</t>
  </si>
  <si>
    <t>Sommerferien</t>
  </si>
  <si>
    <t>Herbsferien</t>
  </si>
  <si>
    <t>Namen</t>
  </si>
  <si>
    <t>Resturlaub</t>
  </si>
  <si>
    <t>Urlaubsanspruch</t>
  </si>
  <si>
    <t>beantragter Jahresurlaub</t>
  </si>
  <si>
    <t>verbleibender Resturlaub</t>
  </si>
  <si>
    <t>ganzer Urlaubstag Januar</t>
  </si>
  <si>
    <t>ganzer Urlaubstag Februar</t>
  </si>
  <si>
    <t>ganzer Urlaubstag März</t>
  </si>
  <si>
    <t>ganzer Urlaubstag April</t>
  </si>
  <si>
    <t>ganzer Urlaubstag Mai</t>
  </si>
  <si>
    <t>ganzer Urlaubstag Juni</t>
  </si>
  <si>
    <t>ganzer Urlaubstag Juli</t>
  </si>
  <si>
    <t>ganzer Urlaubstag August</t>
  </si>
  <si>
    <t>ganzer Urlaubstag September</t>
  </si>
  <si>
    <t>ganzer Urlaubstag Oktober</t>
  </si>
  <si>
    <t>ganzer Urlaubstag November</t>
  </si>
  <si>
    <t>ganzer Urlaubstag Dezember</t>
  </si>
  <si>
    <t>Reformationstag</t>
  </si>
  <si>
    <t>Tag der Arbeit</t>
  </si>
  <si>
    <t>Gleittag Januar</t>
  </si>
  <si>
    <t>Gleittag Februar</t>
  </si>
  <si>
    <t>Gleittag März</t>
  </si>
  <si>
    <t>Gleittag April</t>
  </si>
  <si>
    <t>Gleittag Mai</t>
  </si>
  <si>
    <t>Gleittag Juni</t>
  </si>
  <si>
    <t>Gleittag Juli</t>
  </si>
  <si>
    <t>Gleittag August</t>
  </si>
  <si>
    <t>Gleittag September</t>
  </si>
  <si>
    <t>Gleittag Oktober</t>
  </si>
  <si>
    <t>Gleittag November</t>
  </si>
  <si>
    <t>Gleittag Dezember</t>
  </si>
  <si>
    <t>Gleittage</t>
  </si>
  <si>
    <t>Homeoffice Januar</t>
  </si>
  <si>
    <t>Homeoffice Februar</t>
  </si>
  <si>
    <t>Homeoffice März</t>
  </si>
  <si>
    <t>Homeoffice April</t>
  </si>
  <si>
    <t>Homeoffice Mai</t>
  </si>
  <si>
    <t>Homeoffice Juni</t>
  </si>
  <si>
    <t>Homeoffice Juli</t>
  </si>
  <si>
    <t>Homeoffice August</t>
  </si>
  <si>
    <t>Homeoffice September</t>
  </si>
  <si>
    <t>Homeoffice Oktober</t>
  </si>
  <si>
    <t>Homeoffice November</t>
  </si>
  <si>
    <t>Homeoffice Dezember</t>
  </si>
  <si>
    <t>Home-office</t>
  </si>
  <si>
    <t>Tag</t>
  </si>
  <si>
    <t>Monat</t>
  </si>
  <si>
    <t>Jahr</t>
  </si>
  <si>
    <t>u</t>
  </si>
  <si>
    <t>gt</t>
  </si>
  <si>
    <t>ho</t>
  </si>
  <si>
    <t>Jack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</si>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</sst>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ddd"/>
    <numFmt numFmtId="165" formatCode="dddd"/>
    <numFmt numFmtId="166" formatCode="dd"/>
    <numFmt numFmtId="167" formatCode="mmmm"/>
    <numFmt numFmtId="168" formatCode="\K\W\ General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Soho Gothic Pro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oho Gothic Pro"/>
      <family val="2"/>
    </font>
    <font>
      <sz val="14"/>
      <color theme="1"/>
      <name val="Arial"/>
      <family val="2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1A5E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0" fillId="0" borderId="0" xfId="0" applyBorder="1"/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3" borderId="46" xfId="1" applyFont="1" applyFill="1" applyBorder="1" applyAlignment="1"/>
    <xf numFmtId="0" fontId="2" fillId="3" borderId="47" xfId="1" applyFont="1" applyFill="1" applyBorder="1" applyAlignment="1"/>
    <xf numFmtId="0" fontId="2" fillId="5" borderId="46" xfId="1" applyFont="1" applyFill="1" applyBorder="1" applyAlignment="1"/>
    <xf numFmtId="0" fontId="2" fillId="5" borderId="47" xfId="1" applyFont="1" applyFill="1" applyBorder="1" applyAlignment="1"/>
    <xf numFmtId="0" fontId="2" fillId="4" borderId="46" xfId="1" applyFont="1" applyFill="1" applyBorder="1" applyAlignment="1"/>
    <xf numFmtId="0" fontId="2" fillId="4" borderId="47" xfId="1" applyFont="1" applyFill="1" applyBorder="1" applyAlignment="1"/>
    <xf numFmtId="0" fontId="2" fillId="2" borderId="46" xfId="1" applyFont="1" applyFill="1" applyBorder="1" applyAlignment="1"/>
    <xf numFmtId="0" fontId="2" fillId="2" borderId="47" xfId="1" applyFont="1" applyFill="1" applyBorder="1" applyAlignment="1"/>
    <xf numFmtId="0" fontId="2" fillId="9" borderId="46" xfId="1" applyFont="1" applyFill="1" applyBorder="1" applyAlignment="1"/>
    <xf numFmtId="0" fontId="2" fillId="9" borderId="47" xfId="1" applyFont="1" applyFill="1" applyBorder="1" applyAlignment="1"/>
    <xf numFmtId="0" fontId="2" fillId="10" borderId="46" xfId="1" applyFont="1" applyFill="1" applyBorder="1" applyAlignment="1"/>
    <xf numFmtId="0" fontId="2" fillId="10" borderId="47" xfId="1" applyFont="1" applyFill="1" applyBorder="1" applyAlignment="1"/>
    <xf numFmtId="0" fontId="2" fillId="11" borderId="46" xfId="1" applyFont="1" applyFill="1" applyBorder="1" applyAlignment="1"/>
    <xf numFmtId="0" fontId="2" fillId="11" borderId="47" xfId="1" applyFont="1" applyFill="1" applyBorder="1" applyAlignment="1"/>
    <xf numFmtId="0" fontId="2" fillId="12" borderId="46" xfId="1" applyFont="1" applyFill="1" applyBorder="1" applyAlignment="1"/>
    <xf numFmtId="0" fontId="2" fillId="12" borderId="47" xfId="1" applyFont="1" applyFill="1" applyBorder="1" applyAlignment="1"/>
    <xf numFmtId="0" fontId="2" fillId="13" borderId="46" xfId="1" applyFont="1" applyFill="1" applyBorder="1" applyAlignment="1"/>
    <xf numFmtId="0" fontId="2" fillId="13" borderId="47" xfId="1" applyFont="1" applyFill="1" applyBorder="1" applyAlignment="1"/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14" fontId="4" fillId="0" borderId="0" xfId="1" applyNumberFormat="1" applyFont="1" applyFill="1" applyBorder="1" applyAlignment="1" applyProtection="1"/>
    <xf numFmtId="14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0" fontId="2" fillId="0" borderId="0" xfId="1" applyFont="1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0" fillId="0" borderId="28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164" fontId="0" fillId="0" borderId="13" xfId="0" applyNumberFormat="1" applyBorder="1" applyAlignment="1" applyProtection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textRotation="90"/>
    </xf>
    <xf numFmtId="0" fontId="0" fillId="0" borderId="0" xfId="0" applyFont="1" applyAlignment="1">
      <alignment horizontal="right" vertical="top"/>
    </xf>
    <xf numFmtId="0" fontId="0" fillId="0" borderId="0" xfId="0" applyFont="1" applyAlignment="1" applyProtection="1">
      <alignment horizontal="left" vertical="top"/>
      <protection locked="0"/>
    </xf>
    <xf numFmtId="165" fontId="14" fillId="0" borderId="4" xfId="0" applyNumberFormat="1" applyFont="1" applyBorder="1" applyAlignment="1"/>
    <xf numFmtId="165" fontId="14" fillId="0" borderId="4" xfId="0" applyNumberFormat="1" applyFont="1" applyBorder="1" applyAlignment="1">
      <alignment horizontal="left"/>
    </xf>
    <xf numFmtId="0" fontId="0" fillId="0" borderId="0" xfId="0" applyFill="1"/>
    <xf numFmtId="167" fontId="0" fillId="0" borderId="58" xfId="0" applyNumberFormat="1" applyFill="1" applyBorder="1" applyAlignment="1">
      <alignment horizontal="center" vertical="center"/>
    </xf>
    <xf numFmtId="168" fontId="13" fillId="0" borderId="43" xfId="0" applyNumberFormat="1" applyFon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/>
    </xf>
    <xf numFmtId="167" fontId="0" fillId="0" borderId="48" xfId="0" applyNumberFormat="1" applyFill="1" applyBorder="1" applyAlignment="1">
      <alignment horizontal="center" vertical="center"/>
    </xf>
    <xf numFmtId="168" fontId="13" fillId="0" borderId="44" xfId="0" applyNumberFormat="1" applyFont="1" applyFill="1" applyBorder="1" applyAlignment="1">
      <alignment horizontal="center" vertical="center"/>
    </xf>
    <xf numFmtId="168" fontId="13" fillId="0" borderId="19" xfId="0" applyNumberFormat="1" applyFont="1" applyFill="1" applyBorder="1" applyAlignment="1">
      <alignment horizontal="center" vertical="center"/>
    </xf>
    <xf numFmtId="166" fontId="12" fillId="0" borderId="37" xfId="0" applyNumberFormat="1" applyFont="1" applyFill="1" applyBorder="1"/>
    <xf numFmtId="166" fontId="12" fillId="0" borderId="28" xfId="0" applyNumberFormat="1" applyFont="1" applyFill="1" applyBorder="1"/>
    <xf numFmtId="0" fontId="0" fillId="0" borderId="4" xfId="0" applyBorder="1" applyAlignment="1">
      <alignment textRotation="90"/>
    </xf>
    <xf numFmtId="167" fontId="1" fillId="0" borderId="12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8" borderId="46" xfId="1" applyFont="1" applyFill="1" applyBorder="1" applyAlignment="1">
      <alignment horizontal="center"/>
    </xf>
    <xf numFmtId="0" fontId="2" fillId="8" borderId="47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0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2" fillId="0" borderId="9" xfId="1" applyNumberFormat="1" applyFont="1" applyFill="1" applyBorder="1" applyAlignment="1">
      <alignment horizontal="center"/>
    </xf>
    <xf numFmtId="14" fontId="4" fillId="0" borderId="4" xfId="1" applyNumberFormat="1" applyFont="1" applyFill="1" applyBorder="1" applyAlignment="1" applyProtection="1">
      <alignment horizontal="center"/>
      <protection locked="0"/>
    </xf>
    <xf numFmtId="14" fontId="4" fillId="0" borderId="6" xfId="1" applyNumberFormat="1" applyFont="1" applyFill="1" applyBorder="1" applyAlignment="1" applyProtection="1">
      <alignment horizontal="center"/>
      <protection locked="0"/>
    </xf>
    <xf numFmtId="14" fontId="4" fillId="0" borderId="8" xfId="1" applyNumberFormat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53EE62FC-9782-4C1D-B7E9-8096C2980276}"/>
  </cellStyles>
  <dxfs count="6">
    <dxf>
      <fill>
        <patternFill>
          <bgColor rgb="FFFFA5E1"/>
        </patternFill>
      </fill>
    </dxf>
    <dxf>
      <fill>
        <patternFill patternType="solid">
          <fgColor auto="1"/>
          <bgColor rgb="FF92D050"/>
        </patternFill>
      </fill>
    </dxf>
    <dxf>
      <fill>
        <patternFill patternType="solid">
          <fgColor auto="1"/>
          <bgColor rgb="FF00B0F0"/>
        </patternFill>
      </fill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 patternType="solid">
          <fgColor auto="1"/>
          <bgColor rgb="FF00B0F0"/>
        </patternFill>
      </fill>
    </dxf>
  </dxfs>
  <tableStyles count="0" defaultTableStyle="TableStyleMedium2" defaultPivotStyle="PivotStyleLight16"/>
  <colors>
    <mruColors>
      <color rgb="FFFFA5E1"/>
      <color rgb="FFE1A5E1"/>
      <color rgb="FFCC66FF"/>
      <color rgb="FFA9D08E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6805-CFF0-4EB7-9C6C-877CEC3B743E}">
  <sheetPr>
    <pageSetUpPr fitToPage="1"/>
  </sheetPr>
  <dimension ref="B1:CZ169"/>
  <sheetViews>
    <sheetView tabSelected="1" zoomScale="60" zoomScaleNormal="60" zoomScaleSheetLayoutView="55" zoomScalePageLayoutView="60" workbookViewId="0">
      <selection activeCell="AE32" sqref="AE32"/>
    </sheetView>
  </sheetViews>
  <sheetFormatPr baseColWidth="10" defaultColWidth="10.85546875" defaultRowHeight="15"/>
  <cols>
    <col min="1" max="1" width="2.85546875" customWidth="1"/>
    <col min="2" max="2" width="14.5703125" customWidth="1"/>
    <col min="3" max="3" width="3.28515625" customWidth="1"/>
    <col min="4" max="12" width="3" bestFit="1" customWidth="1"/>
    <col min="13" max="13" width="14.5703125" customWidth="1"/>
    <col min="14" max="23" width="3" bestFit="1" customWidth="1"/>
    <col min="24" max="24" width="14.5703125" customWidth="1"/>
    <col min="25" max="34" width="3" bestFit="1" customWidth="1"/>
    <col min="35" max="35" width="14.5703125" customWidth="1"/>
    <col min="36" max="45" width="3" bestFit="1" customWidth="1"/>
    <col min="46" max="46" width="14.5703125" customWidth="1"/>
    <col min="47" max="56" width="3" bestFit="1" customWidth="1"/>
    <col min="57" max="57" width="14.5703125" customWidth="1"/>
    <col min="58" max="67" width="3" bestFit="1" customWidth="1"/>
    <col min="68" max="68" width="14.5703125" customWidth="1"/>
    <col min="69" max="73" width="2.28515625" customWidth="1"/>
    <col min="74" max="74" width="14.5703125" customWidth="1"/>
    <col min="75" max="79" width="2.28515625" hidden="1" customWidth="1"/>
    <col min="80" max="80" width="14.5703125" hidden="1" customWidth="1"/>
    <col min="81" max="85" width="2.28515625" hidden="1" customWidth="1"/>
    <col min="86" max="86" width="14.5703125" hidden="1" customWidth="1"/>
    <col min="87" max="91" width="2.28515625" customWidth="1"/>
    <col min="92" max="92" width="14.5703125" customWidth="1"/>
    <col min="93" max="97" width="2.28515625" customWidth="1"/>
    <col min="98" max="98" width="14.5703125" customWidth="1"/>
    <col min="99" max="103" width="2.28515625" customWidth="1"/>
  </cols>
  <sheetData>
    <row r="1" spans="2:103" ht="23.25" customHeight="1"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81">
        <f>Feiertage_Ferien!G4</f>
        <v>2022</v>
      </c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2:10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2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2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26"/>
      <c r="BQ2" s="176"/>
      <c r="BR2" s="176"/>
      <c r="BS2" s="176"/>
      <c r="BT2" s="176"/>
      <c r="BU2" s="176"/>
      <c r="BV2" s="26"/>
      <c r="BW2" s="176"/>
      <c r="BX2" s="176"/>
      <c r="BY2" s="176"/>
      <c r="BZ2" s="176"/>
      <c r="CA2" s="176"/>
      <c r="CB2" s="26"/>
      <c r="CC2" s="176"/>
      <c r="CD2" s="176"/>
      <c r="CE2" s="176"/>
      <c r="CF2" s="176"/>
      <c r="CG2" s="176"/>
      <c r="CH2" s="26"/>
      <c r="CI2" s="176"/>
      <c r="CJ2" s="176"/>
      <c r="CK2" s="176"/>
      <c r="CL2" s="176"/>
      <c r="CM2" s="176"/>
      <c r="CN2" s="26"/>
      <c r="CO2" s="176"/>
      <c r="CP2" s="176"/>
      <c r="CQ2" s="176"/>
      <c r="CR2" s="176"/>
      <c r="CS2" s="176"/>
      <c r="CT2" s="26"/>
      <c r="CU2" s="176"/>
      <c r="CV2" s="176"/>
      <c r="CW2" s="176"/>
      <c r="CX2" s="176"/>
      <c r="CY2" s="176"/>
    </row>
    <row r="3" spans="2:103">
      <c r="B3" s="73"/>
      <c r="C3" s="74"/>
      <c r="D3" s="73"/>
      <c r="E3" s="75"/>
      <c r="F3" s="73"/>
      <c r="G3" s="73"/>
      <c r="H3" s="73"/>
      <c r="I3" s="73"/>
      <c r="J3" s="73"/>
      <c r="K3" s="73"/>
      <c r="L3" s="68"/>
      <c r="M3" s="68"/>
      <c r="N3" s="68"/>
      <c r="O3" s="76"/>
      <c r="P3" s="68"/>
      <c r="Q3" s="75"/>
      <c r="R3" s="75"/>
      <c r="S3" s="75"/>
      <c r="T3" s="75"/>
      <c r="U3" s="75"/>
      <c r="V3" s="75"/>
      <c r="W3" s="75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2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2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29"/>
      <c r="BQ3" s="28"/>
      <c r="BR3" s="28"/>
      <c r="BS3" s="28"/>
      <c r="BT3" s="177"/>
      <c r="BU3" s="177"/>
      <c r="BV3" s="177"/>
      <c r="BW3" s="176"/>
      <c r="BX3" s="176"/>
      <c r="BY3" s="176"/>
      <c r="BZ3" s="176"/>
      <c r="CA3" s="176"/>
      <c r="CB3" s="26"/>
      <c r="CC3" s="176"/>
      <c r="CD3" s="176"/>
      <c r="CE3" s="176"/>
      <c r="CF3" s="176"/>
      <c r="CG3" s="176"/>
      <c r="CH3" s="26"/>
      <c r="CI3" s="176"/>
      <c r="CJ3" s="176"/>
      <c r="CK3" s="176"/>
      <c r="CL3" s="176"/>
      <c r="CM3" s="176"/>
      <c r="CN3" s="26"/>
      <c r="CO3" s="176"/>
      <c r="CP3" s="176"/>
      <c r="CQ3" s="176"/>
      <c r="CR3" s="176"/>
      <c r="CS3" s="176"/>
      <c r="CT3" s="26"/>
      <c r="CU3" s="176"/>
      <c r="CV3" s="176"/>
      <c r="CW3" s="176"/>
      <c r="CX3" s="176"/>
      <c r="CY3" s="176"/>
    </row>
    <row r="4" spans="2:103">
      <c r="B4" s="73"/>
      <c r="C4" s="74"/>
      <c r="D4" s="73"/>
      <c r="E4" s="75"/>
      <c r="F4" s="73"/>
      <c r="G4" s="73"/>
      <c r="H4" s="73"/>
      <c r="I4" s="73"/>
      <c r="J4" s="73"/>
      <c r="K4" s="73"/>
      <c r="L4" s="68"/>
      <c r="M4" s="68"/>
      <c r="N4" s="68"/>
      <c r="O4" s="73"/>
      <c r="P4" s="68"/>
      <c r="Q4" s="75"/>
      <c r="R4" s="75"/>
      <c r="S4" s="75"/>
      <c r="T4" s="75"/>
      <c r="U4" s="75"/>
      <c r="V4" s="75"/>
      <c r="W4" s="75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J4" s="27"/>
      <c r="AK4" s="27"/>
      <c r="AL4" s="27"/>
      <c r="AM4" s="30"/>
      <c r="AN4" s="30"/>
      <c r="AO4" s="30"/>
      <c r="AP4" s="30"/>
      <c r="AQ4" s="30"/>
      <c r="AR4" s="27"/>
      <c r="AS4" s="27"/>
      <c r="AT4" s="26"/>
      <c r="AU4" s="27"/>
      <c r="AV4" s="27"/>
      <c r="AW4" s="27"/>
      <c r="AX4" s="30"/>
      <c r="AY4" s="30"/>
      <c r="AZ4" s="30"/>
      <c r="BA4" s="30"/>
      <c r="BB4" s="30"/>
      <c r="BC4" s="27"/>
      <c r="BD4" s="27"/>
      <c r="BE4" s="26"/>
      <c r="BF4" s="27"/>
      <c r="BG4" s="27"/>
      <c r="BH4" s="27"/>
      <c r="BI4" s="30"/>
      <c r="BJ4" s="30"/>
      <c r="BK4" s="30"/>
      <c r="BL4" s="30"/>
      <c r="BM4" s="30"/>
      <c r="BN4" s="27"/>
      <c r="BO4" s="27"/>
      <c r="BP4" s="29"/>
      <c r="BQ4" s="27"/>
      <c r="BR4" s="27"/>
      <c r="BS4" s="27"/>
      <c r="BT4" s="177"/>
      <c r="BU4" s="177"/>
      <c r="BV4" s="177"/>
      <c r="BW4" s="27"/>
      <c r="BX4" s="27"/>
      <c r="BY4" s="27"/>
      <c r="BZ4" s="27"/>
      <c r="CA4" s="27"/>
      <c r="CB4" s="26"/>
      <c r="CC4" s="27"/>
      <c r="CD4" s="27"/>
      <c r="CE4" s="27"/>
      <c r="CF4" s="27"/>
      <c r="CG4" s="27"/>
      <c r="CH4" s="26"/>
      <c r="CI4" s="27"/>
      <c r="CJ4" s="27"/>
      <c r="CK4" s="27"/>
      <c r="CL4" s="27"/>
      <c r="CM4" s="27"/>
      <c r="CN4" s="26"/>
      <c r="CO4" s="27"/>
      <c r="CP4" s="27"/>
      <c r="CQ4" s="27"/>
      <c r="CR4" s="27"/>
      <c r="CS4" s="27"/>
      <c r="CT4" s="26"/>
      <c r="CU4" s="27"/>
      <c r="CV4" s="27"/>
      <c r="CW4" s="27"/>
      <c r="CX4" s="27"/>
      <c r="CY4" s="27"/>
    </row>
    <row r="5" spans="2:103" ht="15.75" thickBot="1">
      <c r="B5" s="2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2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2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2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2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2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26"/>
      <c r="BQ5" s="176"/>
      <c r="BR5" s="176"/>
      <c r="BS5" s="176"/>
      <c r="BT5" s="176"/>
      <c r="BU5" s="176"/>
      <c r="BV5" s="26"/>
      <c r="BW5" s="176"/>
      <c r="BX5" s="176"/>
      <c r="BY5" s="176"/>
      <c r="BZ5" s="176"/>
      <c r="CA5" s="176"/>
      <c r="CB5" s="26"/>
      <c r="CC5" s="176"/>
      <c r="CD5" s="176"/>
      <c r="CE5" s="176"/>
      <c r="CF5" s="176"/>
      <c r="CG5" s="176"/>
      <c r="CH5" s="26"/>
      <c r="CI5" s="176"/>
      <c r="CJ5" s="176"/>
      <c r="CK5" s="176"/>
      <c r="CL5" s="176"/>
      <c r="CM5" s="176"/>
      <c r="CN5" s="26"/>
      <c r="CO5" s="176"/>
      <c r="CP5" s="176"/>
      <c r="CQ5" s="176"/>
      <c r="CR5" s="176"/>
      <c r="CS5" s="176"/>
      <c r="CT5" s="26"/>
      <c r="CU5" s="176"/>
      <c r="CV5" s="176"/>
      <c r="CW5" s="176"/>
      <c r="CX5" s="176"/>
      <c r="CY5" s="176"/>
    </row>
    <row r="6" spans="2:103">
      <c r="B6" s="106">
        <f>IF(B8=DATE(YEAR(B8),MONTH(B8),1),IF(ISNUMBER(B8),IF(MONTH(B8)=MONTH(B8+1),B8+1,""),""),"")</f>
        <v>44563</v>
      </c>
      <c r="C6" s="147"/>
      <c r="D6" s="148"/>
      <c r="E6" s="148"/>
      <c r="F6" s="148"/>
      <c r="G6" s="148"/>
      <c r="H6" s="148"/>
      <c r="I6" s="148"/>
      <c r="J6" s="148"/>
      <c r="K6" s="148"/>
      <c r="L6" s="149"/>
      <c r="M6" s="106">
        <f>IF(M8=DATE(YEAR(M8),MONTH(M8),1),IF(ISNUMBER(M8),IF(MONTH(M8)=MONTH(M8+1),M8+1,""),""),"")</f>
        <v>44594</v>
      </c>
      <c r="N6" s="147"/>
      <c r="O6" s="148"/>
      <c r="P6" s="148"/>
      <c r="Q6" s="148"/>
      <c r="R6" s="148"/>
      <c r="S6" s="148"/>
      <c r="T6" s="148"/>
      <c r="U6" s="148"/>
      <c r="V6" s="148"/>
      <c r="W6" s="149"/>
      <c r="X6" s="106">
        <f>IF(X8=DATE(YEAR(X8),MONTH(X8),1),IF(ISNUMBER(X8),IF(MONTH(X8)=MONTH(X8+1),X8+1,""),""),"")</f>
        <v>44622</v>
      </c>
      <c r="Y6" s="147"/>
      <c r="Z6" s="148"/>
      <c r="AA6" s="148"/>
      <c r="AB6" s="148"/>
      <c r="AC6" s="148"/>
      <c r="AD6" s="148"/>
      <c r="AE6" s="148"/>
      <c r="AF6" s="148"/>
      <c r="AG6" s="148"/>
      <c r="AH6" s="149"/>
      <c r="AI6" s="106">
        <f>IF(AI8=DATE(YEAR(AI8),MONTH(AI8),1),IF(ISNUMBER(AI8),IF(MONTH(AI8)=MONTH(AI8+1),AI8+1,""),""),"")</f>
        <v>44653</v>
      </c>
      <c r="AJ6" s="147"/>
      <c r="AK6" s="148"/>
      <c r="AL6" s="148"/>
      <c r="AM6" s="148"/>
      <c r="AN6" s="148"/>
      <c r="AO6" s="148"/>
      <c r="AP6" s="148"/>
      <c r="AQ6" s="148"/>
      <c r="AR6" s="148"/>
      <c r="AS6" s="149"/>
      <c r="AT6" s="106">
        <f>IF(AT8=DATE(YEAR(AT8),MONTH(AT8),1),IF(ISNUMBER(AT8),IF(MONTH(AT8)=MONTH(AT8+1),AT8+1,""),""),"")</f>
        <v>44683</v>
      </c>
      <c r="AU6" s="147"/>
      <c r="AV6" s="148"/>
      <c r="AW6" s="148"/>
      <c r="AX6" s="148"/>
      <c r="AY6" s="148"/>
      <c r="AZ6" s="148"/>
      <c r="BA6" s="148"/>
      <c r="BB6" s="148"/>
      <c r="BC6" s="148"/>
      <c r="BD6" s="149"/>
      <c r="BE6" s="106">
        <f>IF(BE8=DATE(YEAR(BE8),MONTH(BE8),1),IF(ISNUMBER(BE8),IF(MONTH(BE8)=MONTH(BE8+1),BE8+1,""),""),"")</f>
        <v>44714</v>
      </c>
      <c r="BF6" s="147"/>
      <c r="BG6" s="148"/>
      <c r="BH6" s="148"/>
      <c r="BI6" s="148"/>
      <c r="BJ6" s="148"/>
      <c r="BK6" s="148"/>
      <c r="BL6" s="148"/>
      <c r="BM6" s="148"/>
      <c r="BN6" s="148"/>
      <c r="BO6" s="149"/>
    </row>
    <row r="7" spans="2:103">
      <c r="B7" s="4"/>
      <c r="C7" s="63">
        <v>1</v>
      </c>
      <c r="D7" s="64">
        <v>2</v>
      </c>
      <c r="E7" s="64">
        <v>3</v>
      </c>
      <c r="F7" s="64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3">
        <v>10</v>
      </c>
      <c r="M7" s="84"/>
      <c r="N7" s="63">
        <v>1</v>
      </c>
      <c r="O7" s="64">
        <v>2</v>
      </c>
      <c r="P7" s="64">
        <v>3</v>
      </c>
      <c r="Q7" s="64">
        <v>4</v>
      </c>
      <c r="R7" s="82">
        <v>5</v>
      </c>
      <c r="S7" s="82">
        <v>6</v>
      </c>
      <c r="T7" s="82">
        <v>7</v>
      </c>
      <c r="U7" s="82">
        <v>8</v>
      </c>
      <c r="V7" s="82">
        <v>9</v>
      </c>
      <c r="W7" s="83">
        <v>10</v>
      </c>
      <c r="X7" s="84"/>
      <c r="Y7" s="63">
        <v>1</v>
      </c>
      <c r="Z7" s="64">
        <v>2</v>
      </c>
      <c r="AA7" s="64">
        <v>3</v>
      </c>
      <c r="AB7" s="64">
        <v>4</v>
      </c>
      <c r="AC7" s="82">
        <v>5</v>
      </c>
      <c r="AD7" s="82">
        <v>6</v>
      </c>
      <c r="AE7" s="82">
        <v>7</v>
      </c>
      <c r="AF7" s="82">
        <v>8</v>
      </c>
      <c r="AG7" s="82">
        <v>9</v>
      </c>
      <c r="AH7" s="83">
        <v>10</v>
      </c>
      <c r="AI7" s="84"/>
      <c r="AJ7" s="63">
        <v>1</v>
      </c>
      <c r="AK7" s="64">
        <v>2</v>
      </c>
      <c r="AL7" s="64">
        <v>3</v>
      </c>
      <c r="AM7" s="64">
        <v>4</v>
      </c>
      <c r="AN7" s="82">
        <v>5</v>
      </c>
      <c r="AO7" s="82">
        <v>6</v>
      </c>
      <c r="AP7" s="82">
        <v>7</v>
      </c>
      <c r="AQ7" s="82">
        <v>8</v>
      </c>
      <c r="AR7" s="82">
        <v>9</v>
      </c>
      <c r="AS7" s="83">
        <v>10</v>
      </c>
      <c r="AT7" s="84"/>
      <c r="AU7" s="63">
        <v>1</v>
      </c>
      <c r="AV7" s="64">
        <v>2</v>
      </c>
      <c r="AW7" s="64">
        <v>3</v>
      </c>
      <c r="AX7" s="64">
        <v>4</v>
      </c>
      <c r="AY7" s="82">
        <v>5</v>
      </c>
      <c r="AZ7" s="82">
        <v>6</v>
      </c>
      <c r="BA7" s="82">
        <v>7</v>
      </c>
      <c r="BB7" s="82">
        <v>8</v>
      </c>
      <c r="BC7" s="82">
        <v>9</v>
      </c>
      <c r="BD7" s="83">
        <v>10</v>
      </c>
      <c r="BE7" s="84"/>
      <c r="BF7" s="63">
        <v>1</v>
      </c>
      <c r="BG7" s="64">
        <v>2</v>
      </c>
      <c r="BH7" s="64">
        <v>3</v>
      </c>
      <c r="BI7" s="64">
        <v>4</v>
      </c>
      <c r="BJ7" s="82">
        <v>5</v>
      </c>
      <c r="BK7" s="82">
        <v>6</v>
      </c>
      <c r="BL7" s="82">
        <v>7</v>
      </c>
      <c r="BM7" s="82">
        <v>8</v>
      </c>
      <c r="BN7" s="82">
        <v>9</v>
      </c>
      <c r="BO7" s="83">
        <v>10</v>
      </c>
    </row>
    <row r="8" spans="2:103">
      <c r="B8" s="86">
        <v>44562</v>
      </c>
      <c r="C8" s="8"/>
      <c r="D8" s="9"/>
      <c r="E8" s="9"/>
      <c r="F8" s="9"/>
      <c r="G8" s="32"/>
      <c r="H8" s="32"/>
      <c r="I8" s="32"/>
      <c r="J8" s="32"/>
      <c r="K8" s="32"/>
      <c r="L8" s="10"/>
      <c r="M8" s="2">
        <f>EOMONTH(B8,0)+1</f>
        <v>44593</v>
      </c>
      <c r="N8" s="8"/>
      <c r="O8" s="9"/>
      <c r="P8" s="9"/>
      <c r="Q8" s="9"/>
      <c r="R8" s="32"/>
      <c r="S8" s="32"/>
      <c r="T8" s="32"/>
      <c r="U8" s="32"/>
      <c r="V8" s="32"/>
      <c r="W8" s="10"/>
      <c r="X8" s="2">
        <f>EOMONTH(M8,0)+1</f>
        <v>44621</v>
      </c>
      <c r="Y8" s="8"/>
      <c r="Z8" s="9"/>
      <c r="AA8" s="9"/>
      <c r="AB8" s="9"/>
      <c r="AC8" s="32"/>
      <c r="AD8" s="32"/>
      <c r="AE8" s="32"/>
      <c r="AF8" s="32"/>
      <c r="AG8" s="32"/>
      <c r="AH8" s="10"/>
      <c r="AI8" s="2">
        <f>EOMONTH(X8,0)+1</f>
        <v>44652</v>
      </c>
      <c r="AJ8" s="8"/>
      <c r="AK8" s="9"/>
      <c r="AL8" s="9"/>
      <c r="AM8" s="9"/>
      <c r="AN8" s="9"/>
      <c r="AO8" s="9"/>
      <c r="AP8" s="9"/>
      <c r="AQ8" s="9"/>
      <c r="AR8" s="9"/>
      <c r="AS8" s="10"/>
      <c r="AT8" s="2">
        <f>EOMONTH(AI8,0)+1</f>
        <v>44682</v>
      </c>
      <c r="AU8" s="8"/>
      <c r="AV8" s="9"/>
      <c r="AW8" s="9"/>
      <c r="AX8" s="9"/>
      <c r="AY8" s="9"/>
      <c r="AZ8" s="9"/>
      <c r="BA8" s="9"/>
      <c r="BB8" s="9"/>
      <c r="BC8" s="9"/>
      <c r="BD8" s="10"/>
      <c r="BE8" s="2">
        <f>EOMONTH(AT8,0)+1</f>
        <v>44713</v>
      </c>
      <c r="BF8" s="8"/>
      <c r="BG8" s="9"/>
      <c r="BH8" s="9"/>
      <c r="BI8" s="9"/>
      <c r="BJ8" s="9"/>
      <c r="BK8" s="9"/>
      <c r="BL8" s="9"/>
      <c r="BM8" s="9"/>
      <c r="BN8" s="9"/>
      <c r="BO8" s="10"/>
    </row>
    <row r="9" spans="2:103">
      <c r="B9" s="2">
        <f t="shared" ref="B9:B38" si="0">IF(ISNUMBER(B8),IF(MONTH(B8)=MONTH(B8+1),B8+1,""),"")</f>
        <v>44563</v>
      </c>
      <c r="C9" s="11" t="s">
        <v>65</v>
      </c>
      <c r="D9" s="12"/>
      <c r="E9" s="12"/>
      <c r="F9" s="12"/>
      <c r="G9" s="33"/>
      <c r="H9" s="33"/>
      <c r="I9" s="33"/>
      <c r="J9" s="33"/>
      <c r="K9" s="33"/>
      <c r="L9" s="13"/>
      <c r="M9" s="2">
        <f t="shared" ref="M9:M38" si="1">IF(ISNUMBER(M8),IF(MONTH(M8)=MONTH(M8+1),M8+1,""),"")</f>
        <v>44594</v>
      </c>
      <c r="N9" s="11"/>
      <c r="O9" s="12"/>
      <c r="P9" s="12"/>
      <c r="Q9" s="12"/>
      <c r="R9" s="33"/>
      <c r="S9" s="33"/>
      <c r="T9" s="33"/>
      <c r="U9" s="33"/>
      <c r="V9" s="33"/>
      <c r="W9" s="13"/>
      <c r="X9" s="2">
        <f t="shared" ref="X9:X38" si="2">IF(ISNUMBER(X8),IF(MONTH(X8)=MONTH(X8+1),X8+1,""),"")</f>
        <v>44622</v>
      </c>
      <c r="Y9" s="11"/>
      <c r="Z9" s="12" t="s">
        <v>65</v>
      </c>
      <c r="AA9" s="12"/>
      <c r="AB9" s="12"/>
      <c r="AC9" s="33" t="s">
        <v>66</v>
      </c>
      <c r="AD9" s="33"/>
      <c r="AE9" s="33"/>
      <c r="AF9" s="33"/>
      <c r="AG9" s="33"/>
      <c r="AH9" s="13"/>
      <c r="AI9" s="2">
        <f>IF(ISNUMBER(AI8),IF(MONTH(AI8)=MONTH(AI8+1),AI8+1,""),"")</f>
        <v>44653</v>
      </c>
      <c r="AJ9" s="11"/>
      <c r="AK9" s="12"/>
      <c r="AL9" s="12"/>
      <c r="AM9" s="12"/>
      <c r="AN9" s="12"/>
      <c r="AO9" s="12"/>
      <c r="AP9" s="12"/>
      <c r="AQ9" s="12"/>
      <c r="AR9" s="12"/>
      <c r="AS9" s="13"/>
      <c r="AT9" s="2">
        <f>IF(ISNUMBER(AT8),IF(MONTH(AT8)=MONTH(AT8+1),AT8+1,""),"")</f>
        <v>44683</v>
      </c>
      <c r="AU9" s="11"/>
      <c r="AV9" s="12"/>
      <c r="AW9" s="12"/>
      <c r="AX9" s="12"/>
      <c r="AY9" s="12"/>
      <c r="AZ9" s="12"/>
      <c r="BA9" s="12"/>
      <c r="BB9" s="12"/>
      <c r="BC9" s="12"/>
      <c r="BD9" s="13"/>
      <c r="BE9" s="2">
        <f>IF(ISNUMBER(BE8),IF(MONTH(BE8)=MONTH(BE8+1),BE8+1,""),"")</f>
        <v>44714</v>
      </c>
      <c r="BF9" s="11"/>
      <c r="BG9" s="12"/>
      <c r="BH9" s="12"/>
      <c r="BI9" s="12"/>
      <c r="BJ9" s="12"/>
      <c r="BK9" s="12"/>
      <c r="BL9" s="12"/>
      <c r="BM9" s="12"/>
      <c r="BN9" s="12"/>
      <c r="BO9" s="13"/>
    </row>
    <row r="10" spans="2:103">
      <c r="B10" s="2">
        <f t="shared" si="0"/>
        <v>44564</v>
      </c>
      <c r="C10" s="11" t="s">
        <v>65</v>
      </c>
      <c r="D10" s="12"/>
      <c r="E10" s="12"/>
      <c r="F10" s="12"/>
      <c r="G10" s="33"/>
      <c r="H10" s="33" t="s">
        <v>67</v>
      </c>
      <c r="I10" s="33"/>
      <c r="J10" s="33"/>
      <c r="K10" s="33"/>
      <c r="L10" s="13"/>
      <c r="M10" s="2">
        <f t="shared" si="1"/>
        <v>44595</v>
      </c>
      <c r="N10" s="11"/>
      <c r="O10" s="12"/>
      <c r="P10" s="12"/>
      <c r="Q10" s="12"/>
      <c r="R10" s="33"/>
      <c r="S10" s="33"/>
      <c r="T10" s="33"/>
      <c r="U10" s="33"/>
      <c r="V10" s="33"/>
      <c r="W10" s="13"/>
      <c r="X10" s="2">
        <f t="shared" si="2"/>
        <v>44623</v>
      </c>
      <c r="Y10" s="11"/>
      <c r="Z10" s="12" t="s">
        <v>65</v>
      </c>
      <c r="AA10" s="12"/>
      <c r="AB10" s="12"/>
      <c r="AC10" s="33" t="s">
        <v>66</v>
      </c>
      <c r="AD10" s="33"/>
      <c r="AE10" s="33"/>
      <c r="AF10" s="33"/>
      <c r="AG10" s="33"/>
      <c r="AH10" s="13"/>
      <c r="AI10" s="2">
        <f t="shared" ref="AI10:AI38" si="3">IF(ISNUMBER(AI9),IF(MONTH(AI9)=MONTH(AI9+1),AI9+1,""),"")</f>
        <v>44654</v>
      </c>
      <c r="AJ10" s="11"/>
      <c r="AK10" s="12"/>
      <c r="AL10" s="12"/>
      <c r="AM10" s="12"/>
      <c r="AN10" s="12"/>
      <c r="AO10" s="12"/>
      <c r="AP10" s="12"/>
      <c r="AQ10" s="12"/>
      <c r="AR10" s="12"/>
      <c r="AS10" s="13"/>
      <c r="AT10" s="2">
        <f t="shared" ref="AT10:AT38" si="4">IF(ISNUMBER(AT9),IF(MONTH(AT9)=MONTH(AT9+1),AT9+1,""),"")</f>
        <v>44684</v>
      </c>
      <c r="AU10" s="11"/>
      <c r="AV10" s="12"/>
      <c r="AW10" s="12"/>
      <c r="AX10" s="12"/>
      <c r="AY10" s="12"/>
      <c r="AZ10" s="12"/>
      <c r="BA10" s="12"/>
      <c r="BB10" s="12"/>
      <c r="BC10" s="12"/>
      <c r="BD10" s="13"/>
      <c r="BE10" s="2">
        <f t="shared" ref="BE10:BE38" si="5">IF(ISNUMBER(BE9),IF(MONTH(BE9)=MONTH(BE9+1),BE9+1,""),"")</f>
        <v>44715</v>
      </c>
      <c r="BF10" s="11"/>
      <c r="BG10" s="12"/>
      <c r="BH10" s="12"/>
      <c r="BI10" s="12"/>
      <c r="BJ10" s="12"/>
      <c r="BK10" s="12"/>
      <c r="BL10" s="12"/>
      <c r="BM10" s="12"/>
      <c r="BN10" s="12"/>
      <c r="BO10" s="13"/>
    </row>
    <row r="11" spans="2:103">
      <c r="B11" s="2">
        <f t="shared" si="0"/>
        <v>44565</v>
      </c>
      <c r="C11" s="11" t="s">
        <v>65</v>
      </c>
      <c r="D11" s="12"/>
      <c r="E11" s="12" t="s">
        <v>65</v>
      </c>
      <c r="F11" s="12"/>
      <c r="G11" s="33"/>
      <c r="H11" s="33"/>
      <c r="I11" s="33"/>
      <c r="J11" s="33" t="s">
        <v>66</v>
      </c>
      <c r="K11" s="33"/>
      <c r="L11" s="13"/>
      <c r="M11" s="2">
        <f t="shared" si="1"/>
        <v>44596</v>
      </c>
      <c r="N11" s="11"/>
      <c r="O11" s="12"/>
      <c r="P11" s="12"/>
      <c r="Q11" s="12"/>
      <c r="R11" s="33"/>
      <c r="S11" s="33"/>
      <c r="T11" s="33"/>
      <c r="U11" s="33"/>
      <c r="V11" s="33"/>
      <c r="W11" s="13"/>
      <c r="X11" s="2">
        <f t="shared" si="2"/>
        <v>44624</v>
      </c>
      <c r="Y11" s="11"/>
      <c r="Z11" s="12" t="s">
        <v>65</v>
      </c>
      <c r="AA11" s="12"/>
      <c r="AB11" s="12"/>
      <c r="AC11" s="33"/>
      <c r="AD11" s="33"/>
      <c r="AE11" s="33"/>
      <c r="AF11" s="33"/>
      <c r="AG11" s="33"/>
      <c r="AH11" s="13"/>
      <c r="AI11" s="2">
        <f t="shared" si="3"/>
        <v>44655</v>
      </c>
      <c r="AJ11" s="11"/>
      <c r="AK11" s="12"/>
      <c r="AL11" s="12"/>
      <c r="AM11" s="12"/>
      <c r="AN11" s="12"/>
      <c r="AO11" s="12"/>
      <c r="AP11" s="12"/>
      <c r="AQ11" s="12"/>
      <c r="AR11" s="12"/>
      <c r="AS11" s="13"/>
      <c r="AT11" s="2">
        <f t="shared" si="4"/>
        <v>44685</v>
      </c>
      <c r="AU11" s="11"/>
      <c r="AV11" s="12"/>
      <c r="AW11" s="12"/>
      <c r="AX11" s="12"/>
      <c r="AY11" s="12"/>
      <c r="AZ11" s="12"/>
      <c r="BA11" s="12"/>
      <c r="BB11" s="12"/>
      <c r="BC11" s="12"/>
      <c r="BD11" s="13"/>
      <c r="BE11" s="2">
        <f t="shared" si="5"/>
        <v>44716</v>
      </c>
      <c r="BF11" s="11"/>
      <c r="BG11" s="12"/>
      <c r="BH11" s="12"/>
      <c r="BI11" s="12"/>
      <c r="BJ11" s="12"/>
      <c r="BK11" s="12"/>
      <c r="BL11" s="12"/>
      <c r="BM11" s="12"/>
      <c r="BN11" s="12"/>
      <c r="BO11" s="13"/>
    </row>
    <row r="12" spans="2:103">
      <c r="B12" s="2">
        <f t="shared" si="0"/>
        <v>44566</v>
      </c>
      <c r="C12" s="11"/>
      <c r="D12" s="12"/>
      <c r="E12" s="12" t="s">
        <v>65</v>
      </c>
      <c r="F12" s="12"/>
      <c r="G12" s="33"/>
      <c r="H12" s="33" t="s">
        <v>67</v>
      </c>
      <c r="I12" s="33"/>
      <c r="J12" s="33"/>
      <c r="K12" s="33"/>
      <c r="L12" s="13"/>
      <c r="M12" s="2">
        <f t="shared" si="1"/>
        <v>44597</v>
      </c>
      <c r="N12" s="11"/>
      <c r="O12" s="12"/>
      <c r="P12" s="12"/>
      <c r="Q12" s="12"/>
      <c r="R12" s="33"/>
      <c r="S12" s="33"/>
      <c r="T12" s="33"/>
      <c r="U12" s="33"/>
      <c r="V12" s="33"/>
      <c r="W12" s="13"/>
      <c r="X12" s="2">
        <f t="shared" si="2"/>
        <v>44625</v>
      </c>
      <c r="Y12" s="11"/>
      <c r="Z12" s="12"/>
      <c r="AA12" s="12"/>
      <c r="AB12" s="12"/>
      <c r="AC12" s="33"/>
      <c r="AD12" s="33"/>
      <c r="AE12" s="33"/>
      <c r="AF12" s="33"/>
      <c r="AG12" s="33"/>
      <c r="AH12" s="13"/>
      <c r="AI12" s="2">
        <f t="shared" si="3"/>
        <v>44656</v>
      </c>
      <c r="AJ12" s="11"/>
      <c r="AK12" s="12"/>
      <c r="AL12" s="12"/>
      <c r="AM12" s="12"/>
      <c r="AN12" s="12"/>
      <c r="AO12" s="12"/>
      <c r="AP12" s="12"/>
      <c r="AQ12" s="12"/>
      <c r="AR12" s="12"/>
      <c r="AS12" s="13"/>
      <c r="AT12" s="2">
        <f t="shared" si="4"/>
        <v>44686</v>
      </c>
      <c r="AU12" s="11"/>
      <c r="AV12" s="12"/>
      <c r="AW12" s="12"/>
      <c r="AX12" s="12"/>
      <c r="AY12" s="12"/>
      <c r="AZ12" s="12"/>
      <c r="BA12" s="12"/>
      <c r="BB12" s="12"/>
      <c r="BC12" s="12"/>
      <c r="BD12" s="13"/>
      <c r="BE12" s="2">
        <f t="shared" si="5"/>
        <v>44717</v>
      </c>
      <c r="BF12" s="11"/>
      <c r="BG12" s="12"/>
      <c r="BH12" s="12"/>
      <c r="BI12" s="12"/>
      <c r="BJ12" s="12"/>
      <c r="BK12" s="12"/>
      <c r="BL12" s="12"/>
      <c r="BM12" s="12"/>
      <c r="BN12" s="12"/>
      <c r="BO12" s="13"/>
    </row>
    <row r="13" spans="2:103">
      <c r="B13" s="2">
        <f t="shared" si="0"/>
        <v>44567</v>
      </c>
      <c r="C13" s="11"/>
      <c r="D13" s="12"/>
      <c r="E13" s="12" t="s">
        <v>65</v>
      </c>
      <c r="F13" s="12" t="s">
        <v>65</v>
      </c>
      <c r="G13" s="33" t="s">
        <v>65</v>
      </c>
      <c r="H13" s="33" t="s">
        <v>67</v>
      </c>
      <c r="I13" s="33"/>
      <c r="J13" s="33"/>
      <c r="K13" s="33"/>
      <c r="L13" s="13"/>
      <c r="M13" s="2">
        <f t="shared" si="1"/>
        <v>44598</v>
      </c>
      <c r="N13" s="11"/>
      <c r="O13" s="12"/>
      <c r="P13" s="12"/>
      <c r="Q13" s="12"/>
      <c r="R13" s="33"/>
      <c r="S13" s="33"/>
      <c r="T13" s="33"/>
      <c r="U13" s="33"/>
      <c r="V13" s="33"/>
      <c r="W13" s="13"/>
      <c r="X13" s="2">
        <f t="shared" si="2"/>
        <v>44626</v>
      </c>
      <c r="Y13" s="11"/>
      <c r="Z13" s="12"/>
      <c r="AA13" s="12"/>
      <c r="AB13" s="12"/>
      <c r="AC13" s="33"/>
      <c r="AD13" s="33"/>
      <c r="AE13" s="33"/>
      <c r="AF13" s="33"/>
      <c r="AG13" s="33"/>
      <c r="AH13" s="13"/>
      <c r="AI13" s="2">
        <f t="shared" si="3"/>
        <v>44657</v>
      </c>
      <c r="AJ13" s="11"/>
      <c r="AK13" s="12"/>
      <c r="AL13" s="12"/>
      <c r="AM13" s="12"/>
      <c r="AN13" s="12"/>
      <c r="AO13" s="12"/>
      <c r="AP13" s="12"/>
      <c r="AQ13" s="12"/>
      <c r="AR13" s="12"/>
      <c r="AS13" s="13"/>
      <c r="AT13" s="2">
        <f t="shared" si="4"/>
        <v>44687</v>
      </c>
      <c r="AU13" s="11"/>
      <c r="AV13" s="12"/>
      <c r="AW13" s="12"/>
      <c r="AX13" s="12"/>
      <c r="AY13" s="12"/>
      <c r="AZ13" s="12"/>
      <c r="BA13" s="12"/>
      <c r="BB13" s="12"/>
      <c r="BC13" s="12"/>
      <c r="BD13" s="13"/>
      <c r="BE13" s="2">
        <f t="shared" si="5"/>
        <v>44718</v>
      </c>
      <c r="BF13" s="11"/>
      <c r="BG13" s="12"/>
      <c r="BH13" s="12"/>
      <c r="BI13" s="12"/>
      <c r="BJ13" s="12"/>
      <c r="BK13" s="12"/>
      <c r="BL13" s="12"/>
      <c r="BM13" s="12"/>
      <c r="BN13" s="12"/>
      <c r="BO13" s="13"/>
    </row>
    <row r="14" spans="2:103">
      <c r="B14" s="2">
        <f t="shared" si="0"/>
        <v>44568</v>
      </c>
      <c r="C14" s="11"/>
      <c r="D14" s="12"/>
      <c r="E14" s="12" t="s">
        <v>65</v>
      </c>
      <c r="F14" s="12"/>
      <c r="G14" s="33"/>
      <c r="H14" s="33" t="s">
        <v>67</v>
      </c>
      <c r="I14" s="33"/>
      <c r="J14" s="33"/>
      <c r="K14" s="33"/>
      <c r="L14" s="13"/>
      <c r="M14" s="2">
        <f t="shared" si="1"/>
        <v>44599</v>
      </c>
      <c r="N14" s="11"/>
      <c r="O14" s="12"/>
      <c r="P14" s="12"/>
      <c r="Q14" s="12"/>
      <c r="R14" s="33"/>
      <c r="S14" s="33"/>
      <c r="T14" s="33"/>
      <c r="U14" s="33"/>
      <c r="V14" s="33"/>
      <c r="W14" s="13"/>
      <c r="X14" s="2">
        <f t="shared" si="2"/>
        <v>44627</v>
      </c>
      <c r="Y14" s="11"/>
      <c r="Z14" s="12"/>
      <c r="AA14" s="12"/>
      <c r="AB14" s="12"/>
      <c r="AC14" s="33"/>
      <c r="AD14" s="33"/>
      <c r="AE14" s="33"/>
      <c r="AF14" s="33"/>
      <c r="AG14" s="33"/>
      <c r="AH14" s="13"/>
      <c r="AI14" s="2">
        <f t="shared" si="3"/>
        <v>44658</v>
      </c>
      <c r="AJ14" s="11"/>
      <c r="AK14" s="12"/>
      <c r="AL14" s="12"/>
      <c r="AM14" s="12"/>
      <c r="AN14" s="12"/>
      <c r="AO14" s="12"/>
      <c r="AP14" s="12"/>
      <c r="AQ14" s="12"/>
      <c r="AR14" s="12"/>
      <c r="AS14" s="13"/>
      <c r="AT14" s="2">
        <f t="shared" si="4"/>
        <v>44688</v>
      </c>
      <c r="AU14" s="11"/>
      <c r="AV14" s="12"/>
      <c r="AW14" s="12"/>
      <c r="AX14" s="12"/>
      <c r="AY14" s="12"/>
      <c r="AZ14" s="12"/>
      <c r="BA14" s="12"/>
      <c r="BB14" s="12"/>
      <c r="BC14" s="12"/>
      <c r="BD14" s="13"/>
      <c r="BE14" s="2">
        <f t="shared" si="5"/>
        <v>44719</v>
      </c>
      <c r="BF14" s="11"/>
      <c r="BG14" s="12"/>
      <c r="BH14" s="12"/>
      <c r="BI14" s="12"/>
      <c r="BJ14" s="12"/>
      <c r="BK14" s="12"/>
      <c r="BL14" s="12"/>
      <c r="BM14" s="12"/>
      <c r="BN14" s="12"/>
      <c r="BO14" s="13"/>
    </row>
    <row r="15" spans="2:103">
      <c r="B15" s="2">
        <f t="shared" si="0"/>
        <v>44569</v>
      </c>
      <c r="C15" s="11"/>
      <c r="D15" s="12"/>
      <c r="E15" s="12" t="s">
        <v>66</v>
      </c>
      <c r="F15" s="12"/>
      <c r="G15" s="33"/>
      <c r="H15" s="33"/>
      <c r="I15" s="33"/>
      <c r="J15" s="33" t="s">
        <v>66</v>
      </c>
      <c r="K15" s="33"/>
      <c r="L15" s="13"/>
      <c r="M15" s="2">
        <f t="shared" si="1"/>
        <v>44600</v>
      </c>
      <c r="N15" s="11"/>
      <c r="O15" s="12"/>
      <c r="P15" s="12"/>
      <c r="Q15" s="12"/>
      <c r="R15" s="33"/>
      <c r="S15" s="33"/>
      <c r="T15" s="33"/>
      <c r="U15" s="33"/>
      <c r="V15" s="33"/>
      <c r="W15" s="13"/>
      <c r="X15" s="2">
        <f t="shared" si="2"/>
        <v>44628</v>
      </c>
      <c r="Y15" s="11"/>
      <c r="Z15" s="12"/>
      <c r="AA15" s="12"/>
      <c r="AB15" s="12"/>
      <c r="AC15" s="33" t="s">
        <v>67</v>
      </c>
      <c r="AD15" s="33"/>
      <c r="AE15" s="33"/>
      <c r="AF15" s="33"/>
      <c r="AG15" s="33"/>
      <c r="AH15" s="13"/>
      <c r="AI15" s="2">
        <f t="shared" si="3"/>
        <v>44659</v>
      </c>
      <c r="AJ15" s="11"/>
      <c r="AK15" s="12"/>
      <c r="AL15" s="12"/>
      <c r="AM15" s="12"/>
      <c r="AN15" s="12"/>
      <c r="AO15" s="12"/>
      <c r="AP15" s="12"/>
      <c r="AQ15" s="12"/>
      <c r="AR15" s="12"/>
      <c r="AS15" s="13"/>
      <c r="AT15" s="2">
        <f t="shared" si="4"/>
        <v>44689</v>
      </c>
      <c r="AU15" s="11"/>
      <c r="AV15" s="12"/>
      <c r="AW15" s="12"/>
      <c r="AX15" s="12"/>
      <c r="AY15" s="12"/>
      <c r="AZ15" s="12"/>
      <c r="BA15" s="12"/>
      <c r="BB15" s="12"/>
      <c r="BC15" s="12"/>
      <c r="BD15" s="13"/>
      <c r="BE15" s="2">
        <f t="shared" si="5"/>
        <v>44720</v>
      </c>
      <c r="BF15" s="11"/>
      <c r="BG15" s="12"/>
      <c r="BH15" s="12"/>
      <c r="BI15" s="12"/>
      <c r="BJ15" s="12"/>
      <c r="BK15" s="12"/>
      <c r="BL15" s="12"/>
      <c r="BM15" s="12"/>
      <c r="BN15" s="12"/>
      <c r="BO15" s="13"/>
    </row>
    <row r="16" spans="2:103">
      <c r="B16" s="2">
        <f t="shared" si="0"/>
        <v>44570</v>
      </c>
      <c r="C16" s="11"/>
      <c r="D16" s="12" t="s">
        <v>65</v>
      </c>
      <c r="E16" s="12"/>
      <c r="F16" s="12" t="s">
        <v>65</v>
      </c>
      <c r="G16" s="33"/>
      <c r="H16" s="33"/>
      <c r="I16" s="33"/>
      <c r="J16" s="33"/>
      <c r="K16" s="33"/>
      <c r="L16" s="13"/>
      <c r="M16" s="2">
        <f t="shared" si="1"/>
        <v>44601</v>
      </c>
      <c r="N16" s="11"/>
      <c r="O16" s="12"/>
      <c r="P16" s="12"/>
      <c r="Q16" s="12"/>
      <c r="R16" s="33"/>
      <c r="S16" s="33"/>
      <c r="T16" s="33"/>
      <c r="U16" s="33"/>
      <c r="V16" s="33"/>
      <c r="W16" s="13"/>
      <c r="X16" s="2">
        <f t="shared" si="2"/>
        <v>44629</v>
      </c>
      <c r="Y16" s="11"/>
      <c r="Z16" s="12"/>
      <c r="AA16" s="12"/>
      <c r="AB16" s="12"/>
      <c r="AC16" s="33" t="s">
        <v>67</v>
      </c>
      <c r="AD16" s="33" t="s">
        <v>67</v>
      </c>
      <c r="AE16" s="33"/>
      <c r="AF16" s="33"/>
      <c r="AG16" s="33"/>
      <c r="AH16" s="13"/>
      <c r="AI16" s="2">
        <f t="shared" si="3"/>
        <v>44660</v>
      </c>
      <c r="AJ16" s="11"/>
      <c r="AK16" s="12"/>
      <c r="AL16" s="12"/>
      <c r="AM16" s="12"/>
      <c r="AN16" s="12"/>
      <c r="AO16" s="12"/>
      <c r="AP16" s="12"/>
      <c r="AQ16" s="12"/>
      <c r="AR16" s="12"/>
      <c r="AS16" s="13"/>
      <c r="AT16" s="2">
        <f t="shared" si="4"/>
        <v>44690</v>
      </c>
      <c r="AU16" s="11"/>
      <c r="AV16" s="12"/>
      <c r="AW16" s="12"/>
      <c r="AX16" s="12"/>
      <c r="AY16" s="12"/>
      <c r="AZ16" s="12"/>
      <c r="BA16" s="12"/>
      <c r="BB16" s="12"/>
      <c r="BC16" s="12"/>
      <c r="BD16" s="13"/>
      <c r="BE16" s="2">
        <f t="shared" si="5"/>
        <v>44721</v>
      </c>
      <c r="BF16" s="11"/>
      <c r="BG16" s="12"/>
      <c r="BH16" s="12"/>
      <c r="BI16" s="12"/>
      <c r="BJ16" s="12"/>
      <c r="BK16" s="12"/>
      <c r="BL16" s="12"/>
      <c r="BM16" s="12"/>
      <c r="BN16" s="12"/>
      <c r="BO16" s="13"/>
    </row>
    <row r="17" spans="2:67">
      <c r="B17" s="2">
        <f t="shared" si="0"/>
        <v>44571</v>
      </c>
      <c r="C17" s="11" t="s">
        <v>65</v>
      </c>
      <c r="D17" s="12"/>
      <c r="E17" s="12"/>
      <c r="F17" s="12"/>
      <c r="G17" s="33"/>
      <c r="H17" s="33"/>
      <c r="I17" s="33"/>
      <c r="J17" s="33"/>
      <c r="K17" s="33"/>
      <c r="L17" s="13"/>
      <c r="M17" s="2">
        <f t="shared" si="1"/>
        <v>44602</v>
      </c>
      <c r="N17" s="11"/>
      <c r="O17" s="12"/>
      <c r="P17" s="12"/>
      <c r="Q17" s="12"/>
      <c r="R17" s="33"/>
      <c r="S17" s="33"/>
      <c r="T17" s="33"/>
      <c r="U17" s="33"/>
      <c r="V17" s="33"/>
      <c r="W17" s="13"/>
      <c r="X17" s="2">
        <f t="shared" si="2"/>
        <v>44630</v>
      </c>
      <c r="Y17" s="11"/>
      <c r="Z17" s="12"/>
      <c r="AA17" s="12"/>
      <c r="AB17" s="12"/>
      <c r="AC17" s="33"/>
      <c r="AD17" s="33" t="s">
        <v>67</v>
      </c>
      <c r="AE17" s="33"/>
      <c r="AF17" s="33"/>
      <c r="AG17" s="33"/>
      <c r="AH17" s="13"/>
      <c r="AI17" s="2">
        <f t="shared" si="3"/>
        <v>44661</v>
      </c>
      <c r="AJ17" s="11"/>
      <c r="AK17" s="12"/>
      <c r="AL17" s="12"/>
      <c r="AM17" s="12"/>
      <c r="AN17" s="12"/>
      <c r="AO17" s="12"/>
      <c r="AP17" s="12"/>
      <c r="AQ17" s="12"/>
      <c r="AR17" s="12"/>
      <c r="AS17" s="13"/>
      <c r="AT17" s="2">
        <f t="shared" si="4"/>
        <v>44691</v>
      </c>
      <c r="AU17" s="11"/>
      <c r="AV17" s="12"/>
      <c r="AW17" s="12"/>
      <c r="AX17" s="12"/>
      <c r="AY17" s="12"/>
      <c r="AZ17" s="12"/>
      <c r="BA17" s="12"/>
      <c r="BB17" s="12"/>
      <c r="BC17" s="12"/>
      <c r="BD17" s="13"/>
      <c r="BE17" s="2">
        <f t="shared" si="5"/>
        <v>44722</v>
      </c>
      <c r="BF17" s="11"/>
      <c r="BG17" s="12"/>
      <c r="BH17" s="12"/>
      <c r="BI17" s="12"/>
      <c r="BJ17" s="12"/>
      <c r="BK17" s="12"/>
      <c r="BL17" s="12"/>
      <c r="BM17" s="12"/>
      <c r="BN17" s="12"/>
      <c r="BO17" s="13"/>
    </row>
    <row r="18" spans="2:67">
      <c r="B18" s="2">
        <f t="shared" si="0"/>
        <v>44572</v>
      </c>
      <c r="C18" s="11" t="s">
        <v>65</v>
      </c>
      <c r="D18" s="12"/>
      <c r="E18" s="12"/>
      <c r="F18" s="12"/>
      <c r="G18" s="33"/>
      <c r="H18" s="33"/>
      <c r="I18" s="33"/>
      <c r="J18" s="33" t="s">
        <v>66</v>
      </c>
      <c r="K18" s="33"/>
      <c r="L18" s="13"/>
      <c r="M18" s="2">
        <f t="shared" si="1"/>
        <v>44603</v>
      </c>
      <c r="N18" s="11"/>
      <c r="O18" s="12"/>
      <c r="P18" s="12"/>
      <c r="Q18" s="12"/>
      <c r="R18" s="33"/>
      <c r="S18" s="33"/>
      <c r="T18" s="33"/>
      <c r="U18" s="33"/>
      <c r="V18" s="33"/>
      <c r="W18" s="13"/>
      <c r="X18" s="2">
        <f t="shared" si="2"/>
        <v>44631</v>
      </c>
      <c r="Y18" s="11"/>
      <c r="Z18" s="12"/>
      <c r="AA18" s="12"/>
      <c r="AB18" s="12"/>
      <c r="AC18" s="33"/>
      <c r="AD18" s="33" t="s">
        <v>66</v>
      </c>
      <c r="AE18" s="33"/>
      <c r="AF18" s="33"/>
      <c r="AG18" s="33"/>
      <c r="AH18" s="13"/>
      <c r="AI18" s="2">
        <f t="shared" si="3"/>
        <v>44662</v>
      </c>
      <c r="AJ18" s="11"/>
      <c r="AK18" s="12"/>
      <c r="AL18" s="12"/>
      <c r="AM18" s="12"/>
      <c r="AN18" s="12"/>
      <c r="AO18" s="12"/>
      <c r="AP18" s="12"/>
      <c r="AQ18" s="12"/>
      <c r="AR18" s="12"/>
      <c r="AS18" s="13"/>
      <c r="AT18" s="2">
        <f t="shared" si="4"/>
        <v>44692</v>
      </c>
      <c r="AU18" s="11"/>
      <c r="AV18" s="12"/>
      <c r="AW18" s="12"/>
      <c r="AX18" s="12"/>
      <c r="AY18" s="12"/>
      <c r="AZ18" s="12"/>
      <c r="BA18" s="12"/>
      <c r="BB18" s="12"/>
      <c r="BC18" s="12"/>
      <c r="BD18" s="13"/>
      <c r="BE18" s="2">
        <f t="shared" si="5"/>
        <v>44723</v>
      </c>
      <c r="BF18" s="11"/>
      <c r="BG18" s="12"/>
      <c r="BH18" s="12"/>
      <c r="BI18" s="12"/>
      <c r="BJ18" s="12"/>
      <c r="BK18" s="12"/>
      <c r="BL18" s="12"/>
      <c r="BM18" s="12"/>
      <c r="BN18" s="12"/>
      <c r="BO18" s="13"/>
    </row>
    <row r="19" spans="2:67">
      <c r="B19" s="2">
        <f t="shared" si="0"/>
        <v>44573</v>
      </c>
      <c r="C19" s="11" t="s">
        <v>65</v>
      </c>
      <c r="D19" s="12"/>
      <c r="E19" s="12" t="s">
        <v>65</v>
      </c>
      <c r="F19" s="12"/>
      <c r="G19" s="33"/>
      <c r="H19" s="33" t="s">
        <v>66</v>
      </c>
      <c r="I19" s="33"/>
      <c r="J19" s="33"/>
      <c r="K19" s="33"/>
      <c r="L19" s="13"/>
      <c r="M19" s="2">
        <f t="shared" si="1"/>
        <v>44604</v>
      </c>
      <c r="N19" s="11"/>
      <c r="O19" s="12"/>
      <c r="P19" s="12"/>
      <c r="Q19" s="12"/>
      <c r="R19" s="33"/>
      <c r="S19" s="33"/>
      <c r="T19" s="33"/>
      <c r="U19" s="33"/>
      <c r="V19" s="33"/>
      <c r="W19" s="13"/>
      <c r="X19" s="2">
        <f t="shared" si="2"/>
        <v>44632</v>
      </c>
      <c r="Y19" s="11"/>
      <c r="Z19" s="12"/>
      <c r="AA19" s="12"/>
      <c r="AB19" s="12"/>
      <c r="AC19" s="33"/>
      <c r="AD19" s="33"/>
      <c r="AE19" s="33"/>
      <c r="AF19" s="33"/>
      <c r="AG19" s="33"/>
      <c r="AH19" s="13"/>
      <c r="AI19" s="2">
        <f t="shared" si="3"/>
        <v>44663</v>
      </c>
      <c r="AJ19" s="11"/>
      <c r="AK19" s="12"/>
      <c r="AL19" s="12"/>
      <c r="AM19" s="12"/>
      <c r="AN19" s="12"/>
      <c r="AO19" s="12"/>
      <c r="AP19" s="12"/>
      <c r="AQ19" s="12"/>
      <c r="AR19" s="12"/>
      <c r="AS19" s="13"/>
      <c r="AT19" s="2">
        <f t="shared" si="4"/>
        <v>44693</v>
      </c>
      <c r="AU19" s="11"/>
      <c r="AV19" s="12"/>
      <c r="AW19" s="12"/>
      <c r="AX19" s="12"/>
      <c r="AY19" s="12"/>
      <c r="AZ19" s="12"/>
      <c r="BA19" s="12"/>
      <c r="BB19" s="12"/>
      <c r="BC19" s="12"/>
      <c r="BD19" s="13"/>
      <c r="BE19" s="2">
        <f t="shared" si="5"/>
        <v>44724</v>
      </c>
      <c r="BF19" s="11"/>
      <c r="BG19" s="12"/>
      <c r="BH19" s="12"/>
      <c r="BI19" s="12"/>
      <c r="BJ19" s="12"/>
      <c r="BK19" s="12"/>
      <c r="BL19" s="12"/>
      <c r="BM19" s="12"/>
      <c r="BN19" s="12"/>
      <c r="BO19" s="13"/>
    </row>
    <row r="20" spans="2:67">
      <c r="B20" s="2">
        <f t="shared" si="0"/>
        <v>44574</v>
      </c>
      <c r="C20" s="11" t="s">
        <v>65</v>
      </c>
      <c r="D20" s="12"/>
      <c r="E20" s="12"/>
      <c r="F20" s="12" t="s">
        <v>66</v>
      </c>
      <c r="G20" s="33"/>
      <c r="H20" s="33"/>
      <c r="I20" s="33"/>
      <c r="J20" s="33"/>
      <c r="K20" s="33"/>
      <c r="L20" s="13"/>
      <c r="M20" s="2">
        <f t="shared" si="1"/>
        <v>44605</v>
      </c>
      <c r="N20" s="11"/>
      <c r="O20" s="12"/>
      <c r="P20" s="12"/>
      <c r="Q20" s="12"/>
      <c r="R20" s="33"/>
      <c r="S20" s="33"/>
      <c r="T20" s="33"/>
      <c r="U20" s="33"/>
      <c r="V20" s="33"/>
      <c r="W20" s="13"/>
      <c r="X20" s="2">
        <f t="shared" si="2"/>
        <v>44633</v>
      </c>
      <c r="Y20" s="11"/>
      <c r="Z20" s="12"/>
      <c r="AA20" s="12"/>
      <c r="AB20" s="12"/>
      <c r="AC20" s="33"/>
      <c r="AD20" s="33"/>
      <c r="AE20" s="33"/>
      <c r="AF20" s="33"/>
      <c r="AG20" s="33"/>
      <c r="AH20" s="13"/>
      <c r="AI20" s="2">
        <f t="shared" si="3"/>
        <v>44664</v>
      </c>
      <c r="AJ20" s="11"/>
      <c r="AK20" s="12"/>
      <c r="AL20" s="12"/>
      <c r="AM20" s="12"/>
      <c r="AN20" s="12"/>
      <c r="AO20" s="12"/>
      <c r="AP20" s="12"/>
      <c r="AQ20" s="12"/>
      <c r="AR20" s="12"/>
      <c r="AS20" s="13"/>
      <c r="AT20" s="2">
        <f t="shared" si="4"/>
        <v>44694</v>
      </c>
      <c r="AU20" s="11"/>
      <c r="AV20" s="12"/>
      <c r="AW20" s="12"/>
      <c r="AX20" s="12"/>
      <c r="AY20" s="12"/>
      <c r="AZ20" s="12"/>
      <c r="BA20" s="12"/>
      <c r="BB20" s="12"/>
      <c r="BC20" s="12"/>
      <c r="BD20" s="13"/>
      <c r="BE20" s="2">
        <f t="shared" si="5"/>
        <v>44725</v>
      </c>
      <c r="BF20" s="11"/>
      <c r="BG20" s="12"/>
      <c r="BH20" s="12"/>
      <c r="BI20" s="12"/>
      <c r="BJ20" s="12"/>
      <c r="BK20" s="12"/>
      <c r="BL20" s="12"/>
      <c r="BM20" s="12"/>
      <c r="BN20" s="12"/>
      <c r="BO20" s="13"/>
    </row>
    <row r="21" spans="2:67">
      <c r="B21" s="2">
        <f t="shared" si="0"/>
        <v>44575</v>
      </c>
      <c r="C21" s="11" t="s">
        <v>65</v>
      </c>
      <c r="D21" s="12"/>
      <c r="E21" s="12"/>
      <c r="F21" s="12"/>
      <c r="G21" s="33"/>
      <c r="H21" s="33"/>
      <c r="I21" s="33"/>
      <c r="J21" s="33"/>
      <c r="K21" s="33"/>
      <c r="L21" s="13"/>
      <c r="M21" s="2">
        <f t="shared" si="1"/>
        <v>44606</v>
      </c>
      <c r="N21" s="11"/>
      <c r="O21" s="12"/>
      <c r="P21" s="12"/>
      <c r="Q21" s="12"/>
      <c r="R21" s="33"/>
      <c r="S21" s="33"/>
      <c r="T21" s="33"/>
      <c r="U21" s="33"/>
      <c r="V21" s="33"/>
      <c r="W21" s="13"/>
      <c r="X21" s="2">
        <f t="shared" si="2"/>
        <v>44634</v>
      </c>
      <c r="Y21" s="11"/>
      <c r="Z21" s="12"/>
      <c r="AA21" s="12"/>
      <c r="AB21" s="12"/>
      <c r="AC21" s="33"/>
      <c r="AD21" s="33"/>
      <c r="AE21" s="33"/>
      <c r="AF21" s="33" t="s">
        <v>65</v>
      </c>
      <c r="AG21" s="33"/>
      <c r="AH21" s="13"/>
      <c r="AI21" s="2">
        <f t="shared" si="3"/>
        <v>44665</v>
      </c>
      <c r="AJ21" s="11"/>
      <c r="AK21" s="12"/>
      <c r="AL21" s="12"/>
      <c r="AM21" s="12"/>
      <c r="AN21" s="12"/>
      <c r="AO21" s="12"/>
      <c r="AP21" s="12"/>
      <c r="AQ21" s="12"/>
      <c r="AR21" s="12"/>
      <c r="AS21" s="13"/>
      <c r="AT21" s="2">
        <f t="shared" si="4"/>
        <v>44695</v>
      </c>
      <c r="AU21" s="11"/>
      <c r="AV21" s="12"/>
      <c r="AW21" s="12"/>
      <c r="AX21" s="12"/>
      <c r="AY21" s="12"/>
      <c r="AZ21" s="12"/>
      <c r="BA21" s="12"/>
      <c r="BB21" s="12"/>
      <c r="BC21" s="12"/>
      <c r="BD21" s="13"/>
      <c r="BE21" s="2">
        <f t="shared" si="5"/>
        <v>44726</v>
      </c>
      <c r="BF21" s="11"/>
      <c r="BG21" s="12"/>
      <c r="BH21" s="12"/>
      <c r="BI21" s="12"/>
      <c r="BJ21" s="12"/>
      <c r="BK21" s="12"/>
      <c r="BL21" s="12"/>
      <c r="BM21" s="12"/>
      <c r="BN21" s="12"/>
      <c r="BO21" s="13"/>
    </row>
    <row r="22" spans="2:67">
      <c r="B22" s="2">
        <f t="shared" si="0"/>
        <v>44576</v>
      </c>
      <c r="C22" s="11" t="s">
        <v>65</v>
      </c>
      <c r="D22" s="12"/>
      <c r="E22" s="12"/>
      <c r="F22" s="12"/>
      <c r="G22" s="33"/>
      <c r="H22" s="33"/>
      <c r="I22" s="33"/>
      <c r="J22" s="33"/>
      <c r="K22" s="33"/>
      <c r="L22" s="13"/>
      <c r="M22" s="2">
        <f t="shared" si="1"/>
        <v>44607</v>
      </c>
      <c r="N22" s="11"/>
      <c r="O22" s="12"/>
      <c r="P22" s="12" t="s">
        <v>65</v>
      </c>
      <c r="Q22" s="12"/>
      <c r="R22" s="33"/>
      <c r="S22" s="33"/>
      <c r="T22" s="33"/>
      <c r="U22" s="33"/>
      <c r="V22" s="33"/>
      <c r="W22" s="13"/>
      <c r="X22" s="2">
        <f t="shared" si="2"/>
        <v>44635</v>
      </c>
      <c r="Y22" s="11"/>
      <c r="Z22" s="12"/>
      <c r="AA22" s="12"/>
      <c r="AB22" s="12"/>
      <c r="AC22" s="33"/>
      <c r="AD22" s="33"/>
      <c r="AE22" s="33"/>
      <c r="AF22" s="33" t="s">
        <v>65</v>
      </c>
      <c r="AG22" s="33"/>
      <c r="AH22" s="13"/>
      <c r="AI22" s="2">
        <f t="shared" si="3"/>
        <v>44666</v>
      </c>
      <c r="AJ22" s="11"/>
      <c r="AK22" s="12"/>
      <c r="AL22" s="12"/>
      <c r="AM22" s="12"/>
      <c r="AN22" s="12"/>
      <c r="AO22" s="12"/>
      <c r="AP22" s="12"/>
      <c r="AQ22" s="12"/>
      <c r="AR22" s="12"/>
      <c r="AS22" s="13"/>
      <c r="AT22" s="2">
        <f t="shared" si="4"/>
        <v>44696</v>
      </c>
      <c r="AU22" s="11"/>
      <c r="AV22" s="12"/>
      <c r="AW22" s="12"/>
      <c r="AX22" s="12"/>
      <c r="AY22" s="12"/>
      <c r="AZ22" s="12"/>
      <c r="BA22" s="12"/>
      <c r="BB22" s="12"/>
      <c r="BC22" s="12"/>
      <c r="BD22" s="13"/>
      <c r="BE22" s="2">
        <f t="shared" si="5"/>
        <v>44727</v>
      </c>
      <c r="BF22" s="11"/>
      <c r="BG22" s="12"/>
      <c r="BH22" s="12"/>
      <c r="BI22" s="12"/>
      <c r="BJ22" s="12"/>
      <c r="BK22" s="12"/>
      <c r="BL22" s="12"/>
      <c r="BM22" s="12"/>
      <c r="BN22" s="12"/>
      <c r="BO22" s="13"/>
    </row>
    <row r="23" spans="2:67">
      <c r="B23" s="2">
        <f t="shared" si="0"/>
        <v>44577</v>
      </c>
      <c r="C23" s="11" t="s">
        <v>65</v>
      </c>
      <c r="D23" s="12"/>
      <c r="E23" s="12"/>
      <c r="F23" s="12"/>
      <c r="G23" s="33"/>
      <c r="H23" s="33"/>
      <c r="I23" s="33"/>
      <c r="J23" s="33"/>
      <c r="K23" s="33"/>
      <c r="L23" s="13"/>
      <c r="M23" s="2">
        <f t="shared" si="1"/>
        <v>44608</v>
      </c>
      <c r="N23" s="11"/>
      <c r="O23" s="12"/>
      <c r="P23" s="12" t="s">
        <v>65</v>
      </c>
      <c r="Q23" s="12"/>
      <c r="R23" s="33"/>
      <c r="S23" s="33"/>
      <c r="T23" s="33"/>
      <c r="U23" s="33" t="s">
        <v>67</v>
      </c>
      <c r="V23" s="33"/>
      <c r="W23" s="13"/>
      <c r="X23" s="2">
        <f t="shared" si="2"/>
        <v>44636</v>
      </c>
      <c r="Y23" s="11"/>
      <c r="Z23" s="12"/>
      <c r="AA23" s="12"/>
      <c r="AB23" s="12"/>
      <c r="AC23" s="33"/>
      <c r="AD23" s="33"/>
      <c r="AE23" s="33"/>
      <c r="AF23" s="33" t="s">
        <v>65</v>
      </c>
      <c r="AG23" s="33"/>
      <c r="AH23" s="13"/>
      <c r="AI23" s="2">
        <f t="shared" si="3"/>
        <v>44667</v>
      </c>
      <c r="AJ23" s="11"/>
      <c r="AK23" s="12"/>
      <c r="AL23" s="12"/>
      <c r="AM23" s="12"/>
      <c r="AN23" s="12"/>
      <c r="AO23" s="12"/>
      <c r="AP23" s="12"/>
      <c r="AQ23" s="12"/>
      <c r="AR23" s="12"/>
      <c r="AS23" s="13"/>
      <c r="AT23" s="2">
        <f t="shared" si="4"/>
        <v>44697</v>
      </c>
      <c r="AU23" s="11"/>
      <c r="AV23" s="12"/>
      <c r="AW23" s="12"/>
      <c r="AX23" s="12"/>
      <c r="AY23" s="12"/>
      <c r="AZ23" s="12"/>
      <c r="BA23" s="12"/>
      <c r="BB23" s="12"/>
      <c r="BC23" s="12"/>
      <c r="BD23" s="13"/>
      <c r="BE23" s="2">
        <f t="shared" si="5"/>
        <v>44728</v>
      </c>
      <c r="BF23" s="11"/>
      <c r="BG23" s="12"/>
      <c r="BH23" s="12"/>
      <c r="BI23" s="12"/>
      <c r="BJ23" s="12"/>
      <c r="BK23" s="12"/>
      <c r="BL23" s="12"/>
      <c r="BM23" s="12"/>
      <c r="BN23" s="12"/>
      <c r="BO23" s="13"/>
    </row>
    <row r="24" spans="2:67">
      <c r="B24" s="2">
        <f t="shared" si="0"/>
        <v>44578</v>
      </c>
      <c r="C24" s="11"/>
      <c r="D24" s="12"/>
      <c r="E24" s="12"/>
      <c r="F24" s="12"/>
      <c r="G24" s="33"/>
      <c r="H24" s="33"/>
      <c r="I24" s="33"/>
      <c r="J24" s="33"/>
      <c r="K24" s="33"/>
      <c r="L24" s="13"/>
      <c r="M24" s="2">
        <f t="shared" si="1"/>
        <v>44609</v>
      </c>
      <c r="N24" s="11"/>
      <c r="O24" s="12"/>
      <c r="P24" s="12" t="s">
        <v>65</v>
      </c>
      <c r="Q24" s="12"/>
      <c r="R24" s="33"/>
      <c r="S24" s="33" t="s">
        <v>66</v>
      </c>
      <c r="T24" s="33"/>
      <c r="U24" s="33" t="s">
        <v>67</v>
      </c>
      <c r="V24" s="33"/>
      <c r="W24" s="13"/>
      <c r="X24" s="2">
        <f t="shared" si="2"/>
        <v>44637</v>
      </c>
      <c r="Y24" s="11"/>
      <c r="Z24" s="12"/>
      <c r="AA24" s="12"/>
      <c r="AB24" s="12"/>
      <c r="AC24" s="33"/>
      <c r="AD24" s="33"/>
      <c r="AE24" s="33"/>
      <c r="AF24" s="33" t="s">
        <v>65</v>
      </c>
      <c r="AG24" s="33"/>
      <c r="AH24" s="13"/>
      <c r="AI24" s="2">
        <f t="shared" si="3"/>
        <v>44668</v>
      </c>
      <c r="AJ24" s="11"/>
      <c r="AK24" s="12"/>
      <c r="AL24" s="12"/>
      <c r="AM24" s="12"/>
      <c r="AN24" s="12"/>
      <c r="AO24" s="12"/>
      <c r="AP24" s="12"/>
      <c r="AQ24" s="12"/>
      <c r="AR24" s="12"/>
      <c r="AS24" s="13"/>
      <c r="AT24" s="2">
        <f t="shared" si="4"/>
        <v>44698</v>
      </c>
      <c r="AU24" s="11"/>
      <c r="AV24" s="12"/>
      <c r="AW24" s="12"/>
      <c r="AX24" s="12"/>
      <c r="AY24" s="12"/>
      <c r="AZ24" s="12"/>
      <c r="BA24" s="12"/>
      <c r="BB24" s="12"/>
      <c r="BC24" s="12"/>
      <c r="BD24" s="13"/>
      <c r="BE24" s="2">
        <f t="shared" si="5"/>
        <v>44729</v>
      </c>
      <c r="BF24" s="11"/>
      <c r="BG24" s="12"/>
      <c r="BH24" s="12"/>
      <c r="BI24" s="12"/>
      <c r="BJ24" s="12"/>
      <c r="BK24" s="12"/>
      <c r="BL24" s="12"/>
      <c r="BM24" s="12"/>
      <c r="BN24" s="12"/>
      <c r="BO24" s="13"/>
    </row>
    <row r="25" spans="2:67">
      <c r="B25" s="2">
        <f t="shared" si="0"/>
        <v>44579</v>
      </c>
      <c r="C25" s="11"/>
      <c r="D25" s="12"/>
      <c r="E25" s="12"/>
      <c r="F25" s="12"/>
      <c r="G25" s="33"/>
      <c r="H25" s="33"/>
      <c r="I25" s="33"/>
      <c r="J25" s="33"/>
      <c r="K25" s="33"/>
      <c r="L25" s="13"/>
      <c r="M25" s="2">
        <f t="shared" si="1"/>
        <v>44610</v>
      </c>
      <c r="N25" s="11"/>
      <c r="O25" s="12"/>
      <c r="P25" s="12" t="s">
        <v>65</v>
      </c>
      <c r="Q25" s="12"/>
      <c r="R25" s="33"/>
      <c r="S25" s="33" t="s">
        <v>65</v>
      </c>
      <c r="T25" s="33"/>
      <c r="U25" s="33" t="s">
        <v>67</v>
      </c>
      <c r="V25" s="33"/>
      <c r="W25" s="13"/>
      <c r="X25" s="2">
        <f t="shared" si="2"/>
        <v>44638</v>
      </c>
      <c r="Y25" s="11"/>
      <c r="Z25" s="12"/>
      <c r="AA25" s="12"/>
      <c r="AB25" s="12"/>
      <c r="AC25" s="33"/>
      <c r="AD25" s="33"/>
      <c r="AE25" s="33"/>
      <c r="AF25" s="33"/>
      <c r="AG25" s="33"/>
      <c r="AH25" s="13"/>
      <c r="AI25" s="2">
        <f t="shared" si="3"/>
        <v>44669</v>
      </c>
      <c r="AJ25" s="11"/>
      <c r="AK25" s="12"/>
      <c r="AL25" s="12"/>
      <c r="AM25" s="12"/>
      <c r="AN25" s="12"/>
      <c r="AO25" s="12"/>
      <c r="AP25" s="12"/>
      <c r="AQ25" s="12"/>
      <c r="AR25" s="12"/>
      <c r="AS25" s="13"/>
      <c r="AT25" s="2">
        <f t="shared" si="4"/>
        <v>44699</v>
      </c>
      <c r="AU25" s="11"/>
      <c r="AV25" s="12"/>
      <c r="AW25" s="12"/>
      <c r="AX25" s="12"/>
      <c r="AY25" s="12"/>
      <c r="AZ25" s="12"/>
      <c r="BA25" s="12"/>
      <c r="BB25" s="12"/>
      <c r="BC25" s="12"/>
      <c r="BD25" s="13"/>
      <c r="BE25" s="2">
        <f t="shared" si="5"/>
        <v>44730</v>
      </c>
      <c r="BF25" s="11"/>
      <c r="BG25" s="12"/>
      <c r="BH25" s="12"/>
      <c r="BI25" s="12"/>
      <c r="BJ25" s="12"/>
      <c r="BK25" s="12"/>
      <c r="BL25" s="12"/>
      <c r="BM25" s="12"/>
      <c r="BN25" s="12"/>
      <c r="BO25" s="13"/>
    </row>
    <row r="26" spans="2:67">
      <c r="B26" s="2">
        <f t="shared" si="0"/>
        <v>44580</v>
      </c>
      <c r="C26" s="11"/>
      <c r="D26" s="12"/>
      <c r="E26" s="12"/>
      <c r="F26" s="12"/>
      <c r="G26" s="33"/>
      <c r="H26" s="33"/>
      <c r="I26" s="33"/>
      <c r="J26" s="33"/>
      <c r="K26" s="33"/>
      <c r="L26" s="13"/>
      <c r="M26" s="2">
        <f t="shared" si="1"/>
        <v>44611</v>
      </c>
      <c r="N26" s="11"/>
      <c r="O26" s="12"/>
      <c r="P26" s="12"/>
      <c r="Q26" s="12"/>
      <c r="R26" s="33"/>
      <c r="S26" s="33"/>
      <c r="T26" s="33"/>
      <c r="U26" s="33"/>
      <c r="V26" s="33"/>
      <c r="W26" s="13"/>
      <c r="X26" s="2">
        <f t="shared" si="2"/>
        <v>44639</v>
      </c>
      <c r="Y26" s="11"/>
      <c r="Z26" s="12"/>
      <c r="AA26" s="12"/>
      <c r="AB26" s="12"/>
      <c r="AC26" s="33"/>
      <c r="AD26" s="33"/>
      <c r="AE26" s="33"/>
      <c r="AF26" s="33"/>
      <c r="AG26" s="33"/>
      <c r="AH26" s="13"/>
      <c r="AI26" s="2">
        <f t="shared" si="3"/>
        <v>44670</v>
      </c>
      <c r="AJ26" s="11"/>
      <c r="AK26" s="12"/>
      <c r="AL26" s="12"/>
      <c r="AM26" s="12"/>
      <c r="AN26" s="12"/>
      <c r="AO26" s="12"/>
      <c r="AP26" s="12"/>
      <c r="AQ26" s="12"/>
      <c r="AR26" s="12"/>
      <c r="AS26" s="13"/>
      <c r="AT26" s="2">
        <f t="shared" si="4"/>
        <v>44700</v>
      </c>
      <c r="AU26" s="11"/>
      <c r="AV26" s="12"/>
      <c r="AW26" s="12"/>
      <c r="AX26" s="12"/>
      <c r="AY26" s="12"/>
      <c r="AZ26" s="12"/>
      <c r="BA26" s="12"/>
      <c r="BB26" s="12"/>
      <c r="BC26" s="12"/>
      <c r="BD26" s="13"/>
      <c r="BE26" s="2">
        <f t="shared" si="5"/>
        <v>44731</v>
      </c>
      <c r="BF26" s="11"/>
      <c r="BG26" s="12"/>
      <c r="BH26" s="12"/>
      <c r="BI26" s="12"/>
      <c r="BJ26" s="12"/>
      <c r="BK26" s="12"/>
      <c r="BL26" s="12"/>
      <c r="BM26" s="12"/>
      <c r="BN26" s="12"/>
      <c r="BO26" s="13"/>
    </row>
    <row r="27" spans="2:67">
      <c r="B27" s="2">
        <f t="shared" si="0"/>
        <v>44581</v>
      </c>
      <c r="C27" s="11"/>
      <c r="D27" s="12"/>
      <c r="E27" s="12"/>
      <c r="F27" s="12"/>
      <c r="G27" s="33"/>
      <c r="H27" s="33"/>
      <c r="I27" s="33"/>
      <c r="J27" s="33"/>
      <c r="K27" s="33"/>
      <c r="L27" s="13"/>
      <c r="M27" s="2">
        <f t="shared" si="1"/>
        <v>44612</v>
      </c>
      <c r="N27" s="11"/>
      <c r="O27" s="12"/>
      <c r="P27" s="12"/>
      <c r="Q27" s="12"/>
      <c r="R27" s="33"/>
      <c r="S27" s="33"/>
      <c r="T27" s="33"/>
      <c r="U27" s="33"/>
      <c r="V27" s="33"/>
      <c r="W27" s="13"/>
      <c r="X27" s="2">
        <f t="shared" si="2"/>
        <v>44640</v>
      </c>
      <c r="Y27" s="11"/>
      <c r="Z27" s="12"/>
      <c r="AA27" s="12"/>
      <c r="AB27" s="12"/>
      <c r="AC27" s="33"/>
      <c r="AD27" s="33"/>
      <c r="AE27" s="33"/>
      <c r="AF27" s="33"/>
      <c r="AG27" s="33"/>
      <c r="AH27" s="13"/>
      <c r="AI27" s="2">
        <f t="shared" si="3"/>
        <v>44671</v>
      </c>
      <c r="AJ27" s="11"/>
      <c r="AK27" s="12"/>
      <c r="AL27" s="12"/>
      <c r="AM27" s="12"/>
      <c r="AN27" s="12"/>
      <c r="AO27" s="12"/>
      <c r="AP27" s="12"/>
      <c r="AQ27" s="12"/>
      <c r="AR27" s="12"/>
      <c r="AS27" s="13"/>
      <c r="AT27" s="2">
        <f t="shared" si="4"/>
        <v>44701</v>
      </c>
      <c r="AU27" s="11"/>
      <c r="AV27" s="12"/>
      <c r="AW27" s="12"/>
      <c r="AX27" s="12"/>
      <c r="AY27" s="12"/>
      <c r="AZ27" s="12"/>
      <c r="BA27" s="12"/>
      <c r="BB27" s="12"/>
      <c r="BC27" s="12"/>
      <c r="BD27" s="13"/>
      <c r="BE27" s="2">
        <f t="shared" si="5"/>
        <v>44732</v>
      </c>
      <c r="BF27" s="11"/>
      <c r="BG27" s="12"/>
      <c r="BH27" s="12"/>
      <c r="BI27" s="12"/>
      <c r="BJ27" s="12"/>
      <c r="BK27" s="12"/>
      <c r="BL27" s="12"/>
      <c r="BM27" s="12"/>
      <c r="BN27" s="12"/>
      <c r="BO27" s="13"/>
    </row>
    <row r="28" spans="2:67">
      <c r="B28" s="2">
        <f t="shared" si="0"/>
        <v>44582</v>
      </c>
      <c r="C28" s="11"/>
      <c r="D28" s="12"/>
      <c r="E28" s="12"/>
      <c r="F28" s="12"/>
      <c r="G28" s="33"/>
      <c r="H28" s="33"/>
      <c r="I28" s="33"/>
      <c r="J28" s="33"/>
      <c r="K28" s="33"/>
      <c r="L28" s="13"/>
      <c r="M28" s="2">
        <f t="shared" si="1"/>
        <v>44613</v>
      </c>
      <c r="N28" s="11"/>
      <c r="O28" s="12"/>
      <c r="P28" s="12"/>
      <c r="Q28" s="12" t="s">
        <v>67</v>
      </c>
      <c r="R28" s="33" t="s">
        <v>66</v>
      </c>
      <c r="S28" s="33"/>
      <c r="T28" s="33"/>
      <c r="U28" s="33"/>
      <c r="V28" s="33"/>
      <c r="W28" s="13"/>
      <c r="X28" s="2">
        <f t="shared" si="2"/>
        <v>44641</v>
      </c>
      <c r="Y28" s="11"/>
      <c r="Z28" s="12"/>
      <c r="AA28" s="12"/>
      <c r="AB28" s="12"/>
      <c r="AC28" s="33"/>
      <c r="AD28" s="33"/>
      <c r="AE28" s="33"/>
      <c r="AF28" s="33"/>
      <c r="AG28" s="33"/>
      <c r="AH28" s="13"/>
      <c r="AI28" s="2">
        <f t="shared" si="3"/>
        <v>44672</v>
      </c>
      <c r="AJ28" s="11"/>
      <c r="AK28" s="12"/>
      <c r="AL28" s="12"/>
      <c r="AM28" s="12"/>
      <c r="AN28" s="12"/>
      <c r="AO28" s="12"/>
      <c r="AP28" s="12"/>
      <c r="AQ28" s="12"/>
      <c r="AR28" s="12"/>
      <c r="AS28" s="13"/>
      <c r="AT28" s="2">
        <f t="shared" si="4"/>
        <v>44702</v>
      </c>
      <c r="AU28" s="11"/>
      <c r="AV28" s="12"/>
      <c r="AW28" s="12"/>
      <c r="AX28" s="12"/>
      <c r="AY28" s="12"/>
      <c r="AZ28" s="12"/>
      <c r="BA28" s="12"/>
      <c r="BB28" s="12"/>
      <c r="BC28" s="12"/>
      <c r="BD28" s="13"/>
      <c r="BE28" s="2">
        <f t="shared" si="5"/>
        <v>44733</v>
      </c>
      <c r="BF28" s="11"/>
      <c r="BG28" s="12"/>
      <c r="BH28" s="12"/>
      <c r="BI28" s="12"/>
      <c r="BJ28" s="12"/>
      <c r="BK28" s="12"/>
      <c r="BL28" s="12"/>
      <c r="BM28" s="12"/>
      <c r="BN28" s="12"/>
      <c r="BO28" s="13"/>
    </row>
    <row r="29" spans="2:67">
      <c r="B29" s="2">
        <f t="shared" si="0"/>
        <v>44583</v>
      </c>
      <c r="C29" s="11"/>
      <c r="D29" s="12"/>
      <c r="E29" s="12"/>
      <c r="F29" s="12"/>
      <c r="G29" s="33"/>
      <c r="H29" s="33"/>
      <c r="I29" s="33"/>
      <c r="J29" s="33"/>
      <c r="K29" s="33"/>
      <c r="L29" s="13"/>
      <c r="M29" s="2">
        <f t="shared" si="1"/>
        <v>44614</v>
      </c>
      <c r="N29" s="11"/>
      <c r="O29" s="12"/>
      <c r="P29" s="12"/>
      <c r="Q29" s="12" t="s">
        <v>67</v>
      </c>
      <c r="R29" s="33" t="s">
        <v>66</v>
      </c>
      <c r="S29" s="33"/>
      <c r="T29" s="33"/>
      <c r="U29" s="33"/>
      <c r="V29" s="33"/>
      <c r="W29" s="13"/>
      <c r="X29" s="2">
        <f t="shared" si="2"/>
        <v>44642</v>
      </c>
      <c r="Y29" s="11"/>
      <c r="Z29" s="12"/>
      <c r="AA29" s="12"/>
      <c r="AB29" s="12"/>
      <c r="AC29" s="33"/>
      <c r="AD29" s="33"/>
      <c r="AE29" s="33"/>
      <c r="AF29" s="33"/>
      <c r="AG29" s="33"/>
      <c r="AH29" s="13"/>
      <c r="AI29" s="2">
        <f t="shared" si="3"/>
        <v>44673</v>
      </c>
      <c r="AJ29" s="11"/>
      <c r="AK29" s="12"/>
      <c r="AL29" s="12"/>
      <c r="AM29" s="12"/>
      <c r="AN29" s="12"/>
      <c r="AO29" s="12"/>
      <c r="AP29" s="12"/>
      <c r="AQ29" s="12"/>
      <c r="AR29" s="12"/>
      <c r="AS29" s="13"/>
      <c r="AT29" s="2">
        <f t="shared" si="4"/>
        <v>44703</v>
      </c>
      <c r="AU29" s="11"/>
      <c r="AV29" s="12"/>
      <c r="AW29" s="12"/>
      <c r="AX29" s="12"/>
      <c r="AY29" s="12"/>
      <c r="AZ29" s="12"/>
      <c r="BA29" s="12"/>
      <c r="BB29" s="12"/>
      <c r="BC29" s="12"/>
      <c r="BD29" s="13"/>
      <c r="BE29" s="2">
        <f t="shared" si="5"/>
        <v>44734</v>
      </c>
      <c r="BF29" s="11"/>
      <c r="BG29" s="12"/>
      <c r="BH29" s="12"/>
      <c r="BI29" s="12"/>
      <c r="BJ29" s="12"/>
      <c r="BK29" s="12"/>
      <c r="BL29" s="12"/>
      <c r="BM29" s="12"/>
      <c r="BN29" s="12"/>
      <c r="BO29" s="13"/>
    </row>
    <row r="30" spans="2:67">
      <c r="B30" s="2">
        <f t="shared" si="0"/>
        <v>44584</v>
      </c>
      <c r="C30" s="11"/>
      <c r="D30" s="12"/>
      <c r="E30" s="12"/>
      <c r="F30" s="12"/>
      <c r="G30" s="33"/>
      <c r="H30" s="33"/>
      <c r="I30" s="33"/>
      <c r="J30" s="33"/>
      <c r="K30" s="33"/>
      <c r="L30" s="13"/>
      <c r="M30" s="2">
        <f t="shared" si="1"/>
        <v>44615</v>
      </c>
      <c r="N30" s="11"/>
      <c r="O30" s="12"/>
      <c r="P30" s="12"/>
      <c r="Q30" s="12"/>
      <c r="R30" s="33" t="s">
        <v>66</v>
      </c>
      <c r="S30" s="33"/>
      <c r="T30" s="33"/>
      <c r="U30" s="33"/>
      <c r="V30" s="33"/>
      <c r="W30" s="13"/>
      <c r="X30" s="2">
        <f t="shared" si="2"/>
        <v>44643</v>
      </c>
      <c r="Y30" s="11"/>
      <c r="Z30" s="12"/>
      <c r="AA30" s="12"/>
      <c r="AB30" s="12"/>
      <c r="AC30" s="33"/>
      <c r="AD30" s="33"/>
      <c r="AE30" s="33"/>
      <c r="AF30" s="33"/>
      <c r="AG30" s="33"/>
      <c r="AH30" s="13"/>
      <c r="AI30" s="2">
        <f t="shared" si="3"/>
        <v>44674</v>
      </c>
      <c r="AJ30" s="11"/>
      <c r="AK30" s="12"/>
      <c r="AL30" s="12"/>
      <c r="AM30" s="12"/>
      <c r="AN30" s="12"/>
      <c r="AO30" s="12"/>
      <c r="AP30" s="12"/>
      <c r="AQ30" s="12"/>
      <c r="AR30" s="12"/>
      <c r="AS30" s="13"/>
      <c r="AT30" s="2">
        <f t="shared" si="4"/>
        <v>44704</v>
      </c>
      <c r="AU30" s="11"/>
      <c r="AV30" s="12"/>
      <c r="AW30" s="12"/>
      <c r="AX30" s="12"/>
      <c r="AY30" s="12"/>
      <c r="AZ30" s="12"/>
      <c r="BA30" s="12"/>
      <c r="BB30" s="12"/>
      <c r="BC30" s="12"/>
      <c r="BD30" s="13"/>
      <c r="BE30" s="2">
        <f t="shared" si="5"/>
        <v>44735</v>
      </c>
      <c r="BF30" s="11"/>
      <c r="BG30" s="12"/>
      <c r="BH30" s="12"/>
      <c r="BI30" s="12"/>
      <c r="BJ30" s="12"/>
      <c r="BK30" s="12"/>
      <c r="BL30" s="12"/>
      <c r="BM30" s="12"/>
      <c r="BN30" s="12"/>
      <c r="BO30" s="13"/>
    </row>
    <row r="31" spans="2:67">
      <c r="B31" s="2">
        <f t="shared" si="0"/>
        <v>44585</v>
      </c>
      <c r="C31" s="11"/>
      <c r="D31" s="12"/>
      <c r="E31" s="12"/>
      <c r="F31" s="12"/>
      <c r="G31" s="33"/>
      <c r="H31" s="33"/>
      <c r="I31" s="33"/>
      <c r="J31" s="33"/>
      <c r="K31" s="33"/>
      <c r="L31" s="13"/>
      <c r="M31" s="2">
        <f t="shared" si="1"/>
        <v>44616</v>
      </c>
      <c r="N31" s="11"/>
      <c r="O31" s="12"/>
      <c r="P31" s="12"/>
      <c r="Q31" s="12"/>
      <c r="R31" s="33"/>
      <c r="S31" s="33"/>
      <c r="T31" s="33"/>
      <c r="U31" s="33"/>
      <c r="V31" s="33"/>
      <c r="W31" s="13"/>
      <c r="X31" s="2">
        <f t="shared" si="2"/>
        <v>44644</v>
      </c>
      <c r="Y31" s="11"/>
      <c r="Z31" s="12"/>
      <c r="AA31" s="12"/>
      <c r="AB31" s="12"/>
      <c r="AC31" s="33"/>
      <c r="AD31" s="33"/>
      <c r="AE31" s="33"/>
      <c r="AF31" s="33"/>
      <c r="AG31" s="33"/>
      <c r="AH31" s="13"/>
      <c r="AI31" s="2">
        <f t="shared" si="3"/>
        <v>44675</v>
      </c>
      <c r="AJ31" s="11"/>
      <c r="AK31" s="12"/>
      <c r="AL31" s="12"/>
      <c r="AM31" s="12"/>
      <c r="AN31" s="12"/>
      <c r="AO31" s="12"/>
      <c r="AP31" s="12"/>
      <c r="AQ31" s="12"/>
      <c r="AR31" s="12"/>
      <c r="AS31" s="13"/>
      <c r="AT31" s="2">
        <f t="shared" si="4"/>
        <v>44705</v>
      </c>
      <c r="AU31" s="11"/>
      <c r="AV31" s="12"/>
      <c r="AW31" s="12"/>
      <c r="AX31" s="12"/>
      <c r="AY31" s="12"/>
      <c r="AZ31" s="12"/>
      <c r="BA31" s="12"/>
      <c r="BB31" s="12"/>
      <c r="BC31" s="12"/>
      <c r="BD31" s="13"/>
      <c r="BE31" s="2">
        <f t="shared" si="5"/>
        <v>44736</v>
      </c>
      <c r="BF31" s="11"/>
      <c r="BG31" s="12"/>
      <c r="BH31" s="12"/>
      <c r="BI31" s="12"/>
      <c r="BJ31" s="12"/>
      <c r="BK31" s="12"/>
      <c r="BL31" s="12"/>
      <c r="BM31" s="12"/>
      <c r="BN31" s="12"/>
      <c r="BO31" s="13"/>
    </row>
    <row r="32" spans="2:67">
      <c r="B32" s="2">
        <f t="shared" si="0"/>
        <v>44586</v>
      </c>
      <c r="C32" s="11"/>
      <c r="D32" s="12"/>
      <c r="E32" s="12"/>
      <c r="F32" s="12"/>
      <c r="G32" s="33"/>
      <c r="H32" s="33"/>
      <c r="I32" s="33"/>
      <c r="J32" s="33"/>
      <c r="K32" s="33"/>
      <c r="L32" s="13"/>
      <c r="M32" s="2">
        <f t="shared" si="1"/>
        <v>44617</v>
      </c>
      <c r="N32" s="11"/>
      <c r="O32" s="12"/>
      <c r="P32" s="12"/>
      <c r="Q32" s="12"/>
      <c r="R32" s="33"/>
      <c r="S32" s="33"/>
      <c r="T32" s="33"/>
      <c r="U32" s="33"/>
      <c r="V32" s="33"/>
      <c r="W32" s="13"/>
      <c r="X32" s="2">
        <f t="shared" si="2"/>
        <v>44645</v>
      </c>
      <c r="Y32" s="11"/>
      <c r="Z32" s="12"/>
      <c r="AA32" s="12"/>
      <c r="AB32" s="12"/>
      <c r="AC32" s="33"/>
      <c r="AD32" s="33"/>
      <c r="AE32" s="33"/>
      <c r="AF32" s="33"/>
      <c r="AG32" s="33"/>
      <c r="AH32" s="13"/>
      <c r="AI32" s="2">
        <f t="shared" si="3"/>
        <v>44676</v>
      </c>
      <c r="AJ32" s="11"/>
      <c r="AK32" s="12"/>
      <c r="AL32" s="12"/>
      <c r="AM32" s="12"/>
      <c r="AN32" s="33"/>
      <c r="AO32" s="33"/>
      <c r="AP32" s="33"/>
      <c r="AQ32" s="33"/>
      <c r="AR32" s="33"/>
      <c r="AS32" s="13"/>
      <c r="AT32" s="2">
        <f t="shared" si="4"/>
        <v>44706</v>
      </c>
      <c r="AU32" s="11"/>
      <c r="AV32" s="12"/>
      <c r="AW32" s="12"/>
      <c r="AX32" s="12"/>
      <c r="AY32" s="12"/>
      <c r="AZ32" s="12"/>
      <c r="BA32" s="12"/>
      <c r="BB32" s="12"/>
      <c r="BC32" s="12"/>
      <c r="BD32" s="13"/>
      <c r="BE32" s="2">
        <f t="shared" si="5"/>
        <v>44737</v>
      </c>
      <c r="BF32" s="11"/>
      <c r="BG32" s="12"/>
      <c r="BH32" s="12"/>
      <c r="BI32" s="12"/>
      <c r="BJ32" s="12"/>
      <c r="BK32" s="12"/>
      <c r="BL32" s="12"/>
      <c r="BM32" s="12"/>
      <c r="BN32" s="12"/>
      <c r="BO32" s="13"/>
    </row>
    <row r="33" spans="2:104">
      <c r="B33" s="2">
        <f t="shared" si="0"/>
        <v>44587</v>
      </c>
      <c r="C33" s="11"/>
      <c r="D33" s="12"/>
      <c r="E33" s="12"/>
      <c r="F33" s="12"/>
      <c r="G33" s="33"/>
      <c r="H33" s="33"/>
      <c r="I33" s="33"/>
      <c r="J33" s="33"/>
      <c r="K33" s="33"/>
      <c r="L33" s="13"/>
      <c r="M33" s="2">
        <f t="shared" si="1"/>
        <v>44618</v>
      </c>
      <c r="N33" s="11"/>
      <c r="O33" s="12"/>
      <c r="P33" s="12"/>
      <c r="Q33" s="12"/>
      <c r="R33" s="33"/>
      <c r="S33" s="33"/>
      <c r="T33" s="33"/>
      <c r="U33" s="33"/>
      <c r="V33" s="33"/>
      <c r="W33" s="13"/>
      <c r="X33" s="2">
        <f t="shared" si="2"/>
        <v>44646</v>
      </c>
      <c r="Y33" s="11"/>
      <c r="Z33" s="12"/>
      <c r="AA33" s="12"/>
      <c r="AB33" s="12"/>
      <c r="AC33" s="33"/>
      <c r="AD33" s="33"/>
      <c r="AE33" s="33"/>
      <c r="AF33" s="33"/>
      <c r="AG33" s="33"/>
      <c r="AH33" s="13"/>
      <c r="AI33" s="2">
        <f t="shared" si="3"/>
        <v>44677</v>
      </c>
      <c r="AJ33" s="11"/>
      <c r="AK33" s="12"/>
      <c r="AL33" s="12"/>
      <c r="AM33" s="12"/>
      <c r="AN33" s="33"/>
      <c r="AO33" s="33"/>
      <c r="AP33" s="33"/>
      <c r="AQ33" s="33"/>
      <c r="AR33" s="33"/>
      <c r="AS33" s="13"/>
      <c r="AT33" s="2">
        <f t="shared" si="4"/>
        <v>44707</v>
      </c>
      <c r="AU33" s="11"/>
      <c r="AV33" s="12"/>
      <c r="AW33" s="12"/>
      <c r="AX33" s="12"/>
      <c r="AY33" s="12"/>
      <c r="AZ33" s="12"/>
      <c r="BA33" s="12"/>
      <c r="BB33" s="12"/>
      <c r="BC33" s="12"/>
      <c r="BD33" s="13"/>
      <c r="BE33" s="2">
        <f t="shared" si="5"/>
        <v>44738</v>
      </c>
      <c r="BF33" s="11"/>
      <c r="BG33" s="12"/>
      <c r="BH33" s="12"/>
      <c r="BI33" s="12"/>
      <c r="BJ33" s="33"/>
      <c r="BK33" s="33"/>
      <c r="BL33" s="33"/>
      <c r="BM33" s="33"/>
      <c r="BN33" s="33"/>
      <c r="BO33" s="13"/>
    </row>
    <row r="34" spans="2:104">
      <c r="B34" s="2">
        <f t="shared" si="0"/>
        <v>44588</v>
      </c>
      <c r="C34" s="11"/>
      <c r="D34" s="12"/>
      <c r="E34" s="12"/>
      <c r="F34" s="12"/>
      <c r="G34" s="33"/>
      <c r="H34" s="33"/>
      <c r="I34" s="33"/>
      <c r="J34" s="33"/>
      <c r="K34" s="33"/>
      <c r="L34" s="13"/>
      <c r="M34" s="2">
        <f t="shared" si="1"/>
        <v>44619</v>
      </c>
      <c r="N34" s="11"/>
      <c r="O34" s="12"/>
      <c r="P34" s="12"/>
      <c r="Q34" s="12"/>
      <c r="R34" s="33"/>
      <c r="S34" s="33"/>
      <c r="T34" s="33"/>
      <c r="U34" s="33"/>
      <c r="V34" s="33"/>
      <c r="W34" s="13"/>
      <c r="X34" s="2">
        <f t="shared" si="2"/>
        <v>44647</v>
      </c>
      <c r="Y34" s="11"/>
      <c r="Z34" s="12"/>
      <c r="AA34" s="12"/>
      <c r="AB34" s="12"/>
      <c r="AC34" s="33"/>
      <c r="AD34" s="33"/>
      <c r="AE34" s="33"/>
      <c r="AF34" s="33"/>
      <c r="AG34" s="33"/>
      <c r="AH34" s="13"/>
      <c r="AI34" s="2">
        <f t="shared" si="3"/>
        <v>44678</v>
      </c>
      <c r="AJ34" s="11"/>
      <c r="AK34" s="12"/>
      <c r="AL34" s="12"/>
      <c r="AM34" s="12"/>
      <c r="AN34" s="33"/>
      <c r="AO34" s="33"/>
      <c r="AP34" s="33"/>
      <c r="AQ34" s="33"/>
      <c r="AR34" s="33"/>
      <c r="AS34" s="13"/>
      <c r="AT34" s="2">
        <f t="shared" si="4"/>
        <v>44708</v>
      </c>
      <c r="AU34" s="11"/>
      <c r="AV34" s="12"/>
      <c r="AW34" s="12"/>
      <c r="AX34" s="12"/>
      <c r="AY34" s="33"/>
      <c r="AZ34" s="33"/>
      <c r="BA34" s="33"/>
      <c r="BB34" s="33"/>
      <c r="BC34" s="33"/>
      <c r="BD34" s="13"/>
      <c r="BE34" s="2">
        <f t="shared" si="5"/>
        <v>44739</v>
      </c>
      <c r="BF34" s="11"/>
      <c r="BG34" s="12"/>
      <c r="BH34" s="12"/>
      <c r="BI34" s="12"/>
      <c r="BJ34" s="12"/>
      <c r="BK34" s="12"/>
      <c r="BL34" s="12"/>
      <c r="BM34" s="12"/>
      <c r="BN34" s="12"/>
      <c r="BO34" s="13"/>
    </row>
    <row r="35" spans="2:104">
      <c r="B35" s="2">
        <f t="shared" si="0"/>
        <v>44589</v>
      </c>
      <c r="C35" s="11"/>
      <c r="D35" s="12"/>
      <c r="E35" s="12"/>
      <c r="F35" s="12"/>
      <c r="G35" s="33"/>
      <c r="H35" s="33"/>
      <c r="I35" s="33"/>
      <c r="J35" s="33"/>
      <c r="K35" s="33"/>
      <c r="L35" s="13"/>
      <c r="M35" s="2">
        <f t="shared" si="1"/>
        <v>44620</v>
      </c>
      <c r="N35" s="11"/>
      <c r="O35" s="12"/>
      <c r="P35" s="12"/>
      <c r="Q35" s="12"/>
      <c r="R35" s="33"/>
      <c r="S35" s="33" t="s">
        <v>65</v>
      </c>
      <c r="T35" s="33"/>
      <c r="U35" s="33"/>
      <c r="V35" s="33"/>
      <c r="W35" s="13"/>
      <c r="X35" s="2">
        <f t="shared" si="2"/>
        <v>44648</v>
      </c>
      <c r="Y35" s="11"/>
      <c r="Z35" s="12"/>
      <c r="AA35" s="12"/>
      <c r="AB35" s="12"/>
      <c r="AC35" s="33"/>
      <c r="AD35" s="33"/>
      <c r="AE35" s="33"/>
      <c r="AF35" s="33"/>
      <c r="AG35" s="33"/>
      <c r="AH35" s="13"/>
      <c r="AI35" s="2">
        <f t="shared" si="3"/>
        <v>44679</v>
      </c>
      <c r="AJ35" s="11"/>
      <c r="AK35" s="12"/>
      <c r="AL35" s="12"/>
      <c r="AM35" s="12"/>
      <c r="AN35" s="12"/>
      <c r="AO35" s="12"/>
      <c r="AP35" s="12"/>
      <c r="AQ35" s="12"/>
      <c r="AR35" s="12"/>
      <c r="AS35" s="13"/>
      <c r="AT35" s="2">
        <f t="shared" si="4"/>
        <v>44709</v>
      </c>
      <c r="AU35" s="11"/>
      <c r="AV35" s="12"/>
      <c r="AW35" s="12"/>
      <c r="AX35" s="12"/>
      <c r="AY35" s="12"/>
      <c r="AZ35" s="12"/>
      <c r="BA35" s="12"/>
      <c r="BB35" s="12"/>
      <c r="BC35" s="12"/>
      <c r="BD35" s="13"/>
      <c r="BE35" s="2">
        <f t="shared" si="5"/>
        <v>44740</v>
      </c>
      <c r="BF35" s="11"/>
      <c r="BG35" s="12"/>
      <c r="BH35" s="12"/>
      <c r="BI35" s="12"/>
      <c r="BJ35" s="12"/>
      <c r="BK35" s="12"/>
      <c r="BL35" s="12"/>
      <c r="BM35" s="12"/>
      <c r="BN35" s="12"/>
      <c r="BO35" s="13"/>
    </row>
    <row r="36" spans="2:104">
      <c r="B36" s="2">
        <f t="shared" si="0"/>
        <v>44590</v>
      </c>
      <c r="C36" s="11"/>
      <c r="D36" s="12"/>
      <c r="E36" s="12"/>
      <c r="F36" s="12"/>
      <c r="G36" s="33"/>
      <c r="H36" s="33"/>
      <c r="I36" s="33"/>
      <c r="J36" s="33"/>
      <c r="K36" s="33"/>
      <c r="L36" s="13"/>
      <c r="M36" s="2" t="str">
        <f t="shared" si="1"/>
        <v/>
      </c>
      <c r="N36" s="11"/>
      <c r="O36" s="12"/>
      <c r="P36" s="12"/>
      <c r="Q36" s="12"/>
      <c r="R36" s="33"/>
      <c r="S36" s="33"/>
      <c r="T36" s="33"/>
      <c r="U36" s="33"/>
      <c r="V36" s="33"/>
      <c r="W36" s="13"/>
      <c r="X36" s="2">
        <f t="shared" si="2"/>
        <v>44649</v>
      </c>
      <c r="Y36" s="11"/>
      <c r="Z36" s="12"/>
      <c r="AA36" s="12"/>
      <c r="AB36" s="12"/>
      <c r="AC36" s="33"/>
      <c r="AD36" s="33"/>
      <c r="AE36" s="33"/>
      <c r="AF36" s="33"/>
      <c r="AG36" s="33"/>
      <c r="AH36" s="13"/>
      <c r="AI36" s="2">
        <f t="shared" si="3"/>
        <v>44680</v>
      </c>
      <c r="AJ36" s="11"/>
      <c r="AK36" s="12"/>
      <c r="AL36" s="12"/>
      <c r="AM36" s="12"/>
      <c r="AN36" s="12"/>
      <c r="AO36" s="12"/>
      <c r="AP36" s="12"/>
      <c r="AQ36" s="12"/>
      <c r="AR36" s="12"/>
      <c r="AS36" s="13"/>
      <c r="AT36" s="2">
        <f t="shared" si="4"/>
        <v>44710</v>
      </c>
      <c r="AU36" s="11"/>
      <c r="AV36" s="12"/>
      <c r="AW36" s="12"/>
      <c r="AX36" s="12"/>
      <c r="AY36" s="12"/>
      <c r="AZ36" s="12"/>
      <c r="BA36" s="12"/>
      <c r="BB36" s="12"/>
      <c r="BC36" s="12"/>
      <c r="BD36" s="13"/>
      <c r="BE36" s="2">
        <f t="shared" si="5"/>
        <v>44741</v>
      </c>
      <c r="BF36" s="11"/>
      <c r="BG36" s="12"/>
      <c r="BH36" s="12"/>
      <c r="BI36" s="12"/>
      <c r="BJ36" s="12"/>
      <c r="BK36" s="12"/>
      <c r="BL36" s="12"/>
      <c r="BM36" s="12"/>
      <c r="BN36" s="12"/>
      <c r="BO36" s="13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2:104">
      <c r="B37" s="2">
        <f t="shared" si="0"/>
        <v>44591</v>
      </c>
      <c r="C37" s="11"/>
      <c r="D37" s="12"/>
      <c r="E37" s="12"/>
      <c r="F37" s="12"/>
      <c r="G37" s="33"/>
      <c r="H37" s="33"/>
      <c r="I37" s="33"/>
      <c r="J37" s="33"/>
      <c r="K37" s="33"/>
      <c r="L37" s="13"/>
      <c r="M37" s="2" t="str">
        <f t="shared" si="1"/>
        <v/>
      </c>
      <c r="N37" s="11"/>
      <c r="O37" s="12"/>
      <c r="P37" s="12"/>
      <c r="Q37" s="12"/>
      <c r="R37" s="33"/>
      <c r="S37" s="33"/>
      <c r="T37" s="33"/>
      <c r="U37" s="33"/>
      <c r="V37" s="33"/>
      <c r="W37" s="13"/>
      <c r="X37" s="2">
        <f t="shared" si="2"/>
        <v>44650</v>
      </c>
      <c r="Y37" s="11"/>
      <c r="Z37" s="12"/>
      <c r="AA37" s="12"/>
      <c r="AB37" s="12"/>
      <c r="AC37" s="33"/>
      <c r="AD37" s="33"/>
      <c r="AE37" s="33"/>
      <c r="AF37" s="33"/>
      <c r="AG37" s="33"/>
      <c r="AH37" s="13"/>
      <c r="AI37" s="2">
        <f t="shared" si="3"/>
        <v>44681</v>
      </c>
      <c r="AJ37" s="11"/>
      <c r="AK37" s="12"/>
      <c r="AL37" s="12"/>
      <c r="AM37" s="12"/>
      <c r="AN37" s="12"/>
      <c r="AO37" s="12"/>
      <c r="AP37" s="12"/>
      <c r="AQ37" s="12"/>
      <c r="AR37" s="12"/>
      <c r="AS37" s="13"/>
      <c r="AT37" s="2">
        <f t="shared" si="4"/>
        <v>44711</v>
      </c>
      <c r="AU37" s="11"/>
      <c r="AV37" s="12"/>
      <c r="AW37" s="12"/>
      <c r="AX37" s="12"/>
      <c r="AY37" s="12"/>
      <c r="AZ37" s="12"/>
      <c r="BA37" s="12"/>
      <c r="BB37" s="12"/>
      <c r="BC37" s="12"/>
      <c r="BD37" s="13"/>
      <c r="BE37" s="2">
        <f t="shared" si="5"/>
        <v>44742</v>
      </c>
      <c r="BF37" s="11"/>
      <c r="BG37" s="12"/>
      <c r="BH37" s="12"/>
      <c r="BI37" s="12"/>
      <c r="BJ37" s="12"/>
      <c r="BK37" s="12"/>
      <c r="BL37" s="12"/>
      <c r="BM37" s="12"/>
      <c r="BN37" s="12"/>
      <c r="BO37" s="13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2:104" ht="15.75" thickBot="1">
      <c r="B38" s="3">
        <f t="shared" si="0"/>
        <v>44592</v>
      </c>
      <c r="C38" s="14"/>
      <c r="D38" s="15"/>
      <c r="E38" s="15"/>
      <c r="F38" s="15"/>
      <c r="G38" s="34"/>
      <c r="H38" s="34"/>
      <c r="I38" s="34"/>
      <c r="J38" s="34"/>
      <c r="K38" s="34"/>
      <c r="L38" s="16"/>
      <c r="M38" s="3" t="str">
        <f t="shared" si="1"/>
        <v/>
      </c>
      <c r="N38" s="14"/>
      <c r="O38" s="15"/>
      <c r="P38" s="15"/>
      <c r="Q38" s="15"/>
      <c r="R38" s="34"/>
      <c r="S38" s="34"/>
      <c r="T38" s="34"/>
      <c r="U38" s="34"/>
      <c r="V38" s="34"/>
      <c r="W38" s="16"/>
      <c r="X38" s="3">
        <f t="shared" si="2"/>
        <v>44651</v>
      </c>
      <c r="Y38" s="14"/>
      <c r="Z38" s="15"/>
      <c r="AA38" s="15"/>
      <c r="AB38" s="15"/>
      <c r="AC38" s="34"/>
      <c r="AD38" s="34"/>
      <c r="AE38" s="34"/>
      <c r="AF38" s="34"/>
      <c r="AG38" s="34"/>
      <c r="AH38" s="16"/>
      <c r="AI38" s="3" t="str">
        <f t="shared" si="3"/>
        <v/>
      </c>
      <c r="AJ38" s="14"/>
      <c r="AK38" s="15"/>
      <c r="AL38" s="15"/>
      <c r="AM38" s="15"/>
      <c r="AN38" s="15"/>
      <c r="AO38" s="15"/>
      <c r="AP38" s="15"/>
      <c r="AQ38" s="15"/>
      <c r="AR38" s="15"/>
      <c r="AS38" s="16"/>
      <c r="AT38" s="3">
        <f t="shared" si="4"/>
        <v>44712</v>
      </c>
      <c r="AU38" s="14"/>
      <c r="AV38" s="15"/>
      <c r="AW38" s="15"/>
      <c r="AX38" s="15"/>
      <c r="AY38" s="15"/>
      <c r="AZ38" s="15"/>
      <c r="BA38" s="15"/>
      <c r="BB38" s="15"/>
      <c r="BC38" s="15"/>
      <c r="BD38" s="16"/>
      <c r="BE38" s="3" t="str">
        <f t="shared" si="5"/>
        <v/>
      </c>
      <c r="BF38" s="14"/>
      <c r="BG38" s="15"/>
      <c r="BH38" s="15"/>
      <c r="BI38" s="15"/>
      <c r="BJ38" s="15"/>
      <c r="BK38" s="15"/>
      <c r="BL38" s="15"/>
      <c r="BM38" s="15"/>
      <c r="BN38" s="15"/>
      <c r="BO38" s="16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2:104" ht="15.75" thickBo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59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1"/>
    </row>
    <row r="40" spans="2:104">
      <c r="B40" s="106">
        <f>IF(B42=DATE(YEAR(B42),MONTH(B42),1),IF(ISNUMBER(B42),IF(MONTH(B42)=MONTH(B42+1),B42+1,""),""),"")</f>
        <v>44744</v>
      </c>
      <c r="C40" s="147"/>
      <c r="D40" s="148"/>
      <c r="E40" s="148"/>
      <c r="F40" s="148"/>
      <c r="G40" s="148"/>
      <c r="H40" s="148"/>
      <c r="I40" s="148"/>
      <c r="J40" s="148"/>
      <c r="K40" s="148"/>
      <c r="L40" s="149"/>
      <c r="M40" s="106">
        <f>IF(M42=DATE(YEAR(M42),MONTH(M42),1),IF(ISNUMBER(M42),IF(MONTH(M42)=MONTH(M42+1),M42+1,""),""),"")</f>
        <v>44775</v>
      </c>
      <c r="N40" s="147"/>
      <c r="O40" s="148"/>
      <c r="P40" s="148"/>
      <c r="Q40" s="148"/>
      <c r="R40" s="148"/>
      <c r="S40" s="148"/>
      <c r="T40" s="148"/>
      <c r="U40" s="148"/>
      <c r="V40" s="148"/>
      <c r="W40" s="149"/>
      <c r="X40" s="106">
        <f>IF(X42=DATE(YEAR(X42),MONTH(X42),1),IF(ISNUMBER(X42),IF(MONTH(X42)=MONTH(X42+1),X42+1,""),""),"")</f>
        <v>44806</v>
      </c>
      <c r="Y40" s="147"/>
      <c r="Z40" s="148"/>
      <c r="AA40" s="148"/>
      <c r="AB40" s="148"/>
      <c r="AC40" s="148"/>
      <c r="AD40" s="148"/>
      <c r="AE40" s="148"/>
      <c r="AF40" s="148"/>
      <c r="AG40" s="148"/>
      <c r="AH40" s="149"/>
      <c r="AI40" s="106">
        <f>IF(AI42=DATE(YEAR(AI42),MONTH(AI42),1),IF(ISNUMBER(AI42),IF(MONTH(AI42)=MONTH(AI42+1),AI42+1,""),""),"")</f>
        <v>44836</v>
      </c>
      <c r="AJ40" s="147"/>
      <c r="AK40" s="148"/>
      <c r="AL40" s="148"/>
      <c r="AM40" s="148"/>
      <c r="AN40" s="148"/>
      <c r="AO40" s="148"/>
      <c r="AP40" s="148"/>
      <c r="AQ40" s="148"/>
      <c r="AR40" s="148"/>
      <c r="AS40" s="149"/>
      <c r="AT40" s="106">
        <f>IF(AT42=DATE(YEAR(AT42),MONTH(AT42),1),IF(ISNUMBER(AT42),IF(MONTH(AT42)=MONTH(AT42+1),AT42+1,""),""),"")</f>
        <v>44867</v>
      </c>
      <c r="AU40" s="147"/>
      <c r="AV40" s="148"/>
      <c r="AW40" s="148"/>
      <c r="AX40" s="148"/>
      <c r="AY40" s="148"/>
      <c r="AZ40" s="148"/>
      <c r="BA40" s="148"/>
      <c r="BB40" s="148"/>
      <c r="BC40" s="148"/>
      <c r="BD40" s="149"/>
      <c r="BE40" s="106">
        <f>IF(BE42=DATE(YEAR(BE42),MONTH(BE42),1),IF(ISNUMBER(BE42),IF(MONTH(BE42)=MONTH(BE42+1),BE42+1,""),""),"")</f>
        <v>44897</v>
      </c>
      <c r="BF40" s="147"/>
      <c r="BG40" s="148"/>
      <c r="BH40" s="148"/>
      <c r="BI40" s="148"/>
      <c r="BJ40" s="148"/>
      <c r="BK40" s="148"/>
      <c r="BL40" s="148"/>
      <c r="BM40" s="148"/>
      <c r="BN40" s="148"/>
      <c r="BO40" s="149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1"/>
    </row>
    <row r="41" spans="2:104">
      <c r="B41" s="85"/>
      <c r="C41" s="63">
        <v>1</v>
      </c>
      <c r="D41" s="64">
        <v>2</v>
      </c>
      <c r="E41" s="64">
        <v>3</v>
      </c>
      <c r="F41" s="64">
        <v>4</v>
      </c>
      <c r="G41" s="82">
        <v>5</v>
      </c>
      <c r="H41" s="82">
        <v>6</v>
      </c>
      <c r="I41" s="82">
        <v>7</v>
      </c>
      <c r="J41" s="82">
        <v>8</v>
      </c>
      <c r="K41" s="82">
        <v>9</v>
      </c>
      <c r="L41" s="83">
        <v>10</v>
      </c>
      <c r="M41" s="84"/>
      <c r="N41" s="63">
        <v>1</v>
      </c>
      <c r="O41" s="64">
        <v>2</v>
      </c>
      <c r="P41" s="64">
        <v>3</v>
      </c>
      <c r="Q41" s="64">
        <v>4</v>
      </c>
      <c r="R41" s="82">
        <v>5</v>
      </c>
      <c r="S41" s="82">
        <v>6</v>
      </c>
      <c r="T41" s="82">
        <v>7</v>
      </c>
      <c r="U41" s="82">
        <v>8</v>
      </c>
      <c r="V41" s="82">
        <v>9</v>
      </c>
      <c r="W41" s="83">
        <v>10</v>
      </c>
      <c r="X41" s="84"/>
      <c r="Y41" s="63">
        <v>1</v>
      </c>
      <c r="Z41" s="64">
        <v>2</v>
      </c>
      <c r="AA41" s="64">
        <v>3</v>
      </c>
      <c r="AB41" s="64">
        <v>4</v>
      </c>
      <c r="AC41" s="82">
        <v>5</v>
      </c>
      <c r="AD41" s="82">
        <v>6</v>
      </c>
      <c r="AE41" s="82">
        <v>7</v>
      </c>
      <c r="AF41" s="82">
        <v>8</v>
      </c>
      <c r="AG41" s="82">
        <v>9</v>
      </c>
      <c r="AH41" s="83">
        <v>10</v>
      </c>
      <c r="AI41" s="84"/>
      <c r="AJ41" s="63">
        <v>1</v>
      </c>
      <c r="AK41" s="64">
        <v>2</v>
      </c>
      <c r="AL41" s="64">
        <v>3</v>
      </c>
      <c r="AM41" s="64">
        <v>4</v>
      </c>
      <c r="AN41" s="82">
        <v>5</v>
      </c>
      <c r="AO41" s="82">
        <v>6</v>
      </c>
      <c r="AP41" s="82">
        <v>7</v>
      </c>
      <c r="AQ41" s="82">
        <v>8</v>
      </c>
      <c r="AR41" s="82">
        <v>9</v>
      </c>
      <c r="AS41" s="83">
        <v>10</v>
      </c>
      <c r="AT41" s="84"/>
      <c r="AU41" s="63">
        <v>1</v>
      </c>
      <c r="AV41" s="64">
        <v>2</v>
      </c>
      <c r="AW41" s="64">
        <v>3</v>
      </c>
      <c r="AX41" s="64">
        <v>4</v>
      </c>
      <c r="AY41" s="82">
        <v>5</v>
      </c>
      <c r="AZ41" s="82">
        <v>6</v>
      </c>
      <c r="BA41" s="82">
        <v>7</v>
      </c>
      <c r="BB41" s="82">
        <v>8</v>
      </c>
      <c r="BC41" s="82">
        <v>9</v>
      </c>
      <c r="BD41" s="83">
        <v>10</v>
      </c>
      <c r="BE41" s="84"/>
      <c r="BF41" s="63">
        <v>1</v>
      </c>
      <c r="BG41" s="64">
        <v>2</v>
      </c>
      <c r="BH41" s="64">
        <v>3</v>
      </c>
      <c r="BI41" s="64">
        <v>4</v>
      </c>
      <c r="BJ41" s="82">
        <v>5</v>
      </c>
      <c r="BK41" s="82">
        <v>6</v>
      </c>
      <c r="BL41" s="82">
        <v>7</v>
      </c>
      <c r="BM41" s="82">
        <v>8</v>
      </c>
      <c r="BN41" s="82">
        <v>9</v>
      </c>
      <c r="BO41" s="83">
        <v>10</v>
      </c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1"/>
    </row>
    <row r="42" spans="2:104">
      <c r="B42" s="2">
        <f>EOMONTH(BE8,0)+1</f>
        <v>44743</v>
      </c>
      <c r="C42" s="8"/>
      <c r="D42" s="9"/>
      <c r="E42" s="9"/>
      <c r="F42" s="9"/>
      <c r="G42" s="32"/>
      <c r="H42" s="32"/>
      <c r="I42" s="32"/>
      <c r="J42" s="32"/>
      <c r="K42" s="32"/>
      <c r="L42" s="10"/>
      <c r="M42" s="2">
        <f>EOMONTH(B42,0)+1</f>
        <v>44774</v>
      </c>
      <c r="N42" s="17"/>
      <c r="O42" s="18"/>
      <c r="P42" s="18"/>
      <c r="Q42" s="18"/>
      <c r="R42" s="35"/>
      <c r="S42" s="35"/>
      <c r="T42" s="35"/>
      <c r="U42" s="35"/>
      <c r="V42" s="35"/>
      <c r="W42" s="19"/>
      <c r="X42" s="2">
        <f>EOMONTH(M42,0)+1</f>
        <v>44805</v>
      </c>
      <c r="Y42" s="17"/>
      <c r="Z42" s="18"/>
      <c r="AA42" s="18"/>
      <c r="AB42" s="18"/>
      <c r="AC42" s="35"/>
      <c r="AD42" s="35"/>
      <c r="AE42" s="35"/>
      <c r="AF42" s="35"/>
      <c r="AG42" s="35"/>
      <c r="AH42" s="19"/>
      <c r="AI42" s="2">
        <f>EOMONTH(X42,0)+1</f>
        <v>44835</v>
      </c>
      <c r="AJ42" s="17"/>
      <c r="AK42" s="18"/>
      <c r="AL42" s="18"/>
      <c r="AM42" s="18"/>
      <c r="AN42" s="18"/>
      <c r="AO42" s="18"/>
      <c r="AP42" s="18"/>
      <c r="AQ42" s="18"/>
      <c r="AR42" s="18"/>
      <c r="AS42" s="19"/>
      <c r="AT42" s="2">
        <f>EOMONTH(AI42,0)+1</f>
        <v>44866</v>
      </c>
      <c r="AU42" s="17"/>
      <c r="AV42" s="18"/>
      <c r="AW42" s="18"/>
      <c r="AX42" s="18"/>
      <c r="AY42" s="18"/>
      <c r="AZ42" s="18"/>
      <c r="BA42" s="18"/>
      <c r="BB42" s="18"/>
      <c r="BC42" s="18"/>
      <c r="BD42" s="19"/>
      <c r="BE42" s="2">
        <f>EOMONTH(AT42,0)+1</f>
        <v>44896</v>
      </c>
      <c r="BF42" s="17"/>
      <c r="BG42" s="18"/>
      <c r="BH42" s="18"/>
      <c r="BI42" s="18"/>
      <c r="BJ42" s="18"/>
      <c r="BK42" s="18"/>
      <c r="BL42" s="18"/>
      <c r="BM42" s="18"/>
      <c r="BN42" s="18"/>
      <c r="BO42" s="19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</row>
    <row r="43" spans="2:104">
      <c r="B43" s="2">
        <f>IF(ISNUMBER(B42),IF(MONTH(B42)=MONTH(B42+1),B42+1,""),"")</f>
        <v>44744</v>
      </c>
      <c r="C43" s="11"/>
      <c r="D43" s="9"/>
      <c r="E43" s="12"/>
      <c r="F43" s="12"/>
      <c r="G43" s="33"/>
      <c r="H43" s="33"/>
      <c r="I43" s="33"/>
      <c r="J43" s="33"/>
      <c r="K43" s="33"/>
      <c r="L43" s="13"/>
      <c r="M43" s="2">
        <f>IF(ISNUMBER(M42),IF(MONTH(M42)=MONTH(M42+1),M42+1,""),"")</f>
        <v>44775</v>
      </c>
      <c r="N43" s="20"/>
      <c r="O43" s="21"/>
      <c r="P43" s="21"/>
      <c r="Q43" s="21"/>
      <c r="R43" s="36"/>
      <c r="S43" s="36"/>
      <c r="T43" s="36"/>
      <c r="U43" s="36"/>
      <c r="V43" s="36"/>
      <c r="W43" s="22"/>
      <c r="X43" s="2">
        <f>IF(ISNUMBER(X42),IF(MONTH(X42)=MONTH(X42+1),X42+1,""),"")</f>
        <v>44806</v>
      </c>
      <c r="Y43" s="20"/>
      <c r="Z43" s="21"/>
      <c r="AA43" s="21"/>
      <c r="AB43" s="21"/>
      <c r="AC43" s="36"/>
      <c r="AD43" s="36"/>
      <c r="AE43" s="36"/>
      <c r="AF43" s="36"/>
      <c r="AG43" s="36"/>
      <c r="AH43" s="22"/>
      <c r="AI43" s="2">
        <f>IF(ISNUMBER(AI42),IF(MONTH(AI42)=MONTH(AI42+1),AI42+1,""),"")</f>
        <v>44836</v>
      </c>
      <c r="AJ43" s="20"/>
      <c r="AK43" s="21"/>
      <c r="AL43" s="21"/>
      <c r="AM43" s="21"/>
      <c r="AN43" s="21"/>
      <c r="AO43" s="21"/>
      <c r="AP43" s="21"/>
      <c r="AQ43" s="21"/>
      <c r="AR43" s="21"/>
      <c r="AS43" s="22"/>
      <c r="AT43" s="2">
        <f>IF(ISNUMBER(AT42),IF(MONTH(AT42)=MONTH(AT42+1),AT42+1,""),"")</f>
        <v>44867</v>
      </c>
      <c r="AU43" s="20"/>
      <c r="AV43" s="21"/>
      <c r="AW43" s="21"/>
      <c r="AX43" s="21"/>
      <c r="AY43" s="21"/>
      <c r="AZ43" s="21"/>
      <c r="BA43" s="21"/>
      <c r="BB43" s="21"/>
      <c r="BC43" s="21"/>
      <c r="BD43" s="22"/>
      <c r="BE43" s="2">
        <f>IF(ISNUMBER(BE42),IF(MONTH(BE42)=MONTH(BE42+1),BE42+1,""),"")</f>
        <v>44897</v>
      </c>
      <c r="BF43" s="20"/>
      <c r="BG43" s="21"/>
      <c r="BH43" s="21"/>
      <c r="BI43" s="21"/>
      <c r="BJ43" s="21"/>
      <c r="BK43" s="21"/>
      <c r="BL43" s="21"/>
      <c r="BM43" s="21"/>
      <c r="BN43" s="21"/>
      <c r="BO43" s="22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</row>
    <row r="44" spans="2:104">
      <c r="B44" s="2">
        <f t="shared" ref="B44:B72" si="6">IF(ISNUMBER(B43),IF(MONTH(B43)=MONTH(B43+1),B43+1,""),"")</f>
        <v>44745</v>
      </c>
      <c r="C44" s="11"/>
      <c r="D44" s="9"/>
      <c r="E44" s="12"/>
      <c r="F44" s="12"/>
      <c r="G44" s="33"/>
      <c r="H44" s="33"/>
      <c r="I44" s="33"/>
      <c r="J44" s="33"/>
      <c r="K44" s="33"/>
      <c r="L44" s="13"/>
      <c r="M44" s="2">
        <f t="shared" ref="M44:M72" si="7">IF(ISNUMBER(M43),IF(MONTH(M43)=MONTH(M43+1),M43+1,""),"")</f>
        <v>44776</v>
      </c>
      <c r="N44" s="20"/>
      <c r="O44" s="21"/>
      <c r="P44" s="21"/>
      <c r="Q44" s="12"/>
      <c r="R44" s="33"/>
      <c r="S44" s="33"/>
      <c r="T44" s="33"/>
      <c r="U44" s="33"/>
      <c r="V44" s="33"/>
      <c r="W44" s="22"/>
      <c r="X44" s="2">
        <f t="shared" ref="X44:X72" si="8">IF(ISNUMBER(X43),IF(MONTH(X43)=MONTH(X43+1),X43+1,""),"")</f>
        <v>44807</v>
      </c>
      <c r="Y44" s="20"/>
      <c r="Z44" s="21"/>
      <c r="AA44" s="21"/>
      <c r="AB44" s="21"/>
      <c r="AC44" s="36"/>
      <c r="AD44" s="36"/>
      <c r="AE44" s="36"/>
      <c r="AF44" s="36"/>
      <c r="AG44" s="36"/>
      <c r="AH44" s="22"/>
      <c r="AI44" s="2">
        <f t="shared" ref="AI44:AI72" si="9">IF(ISNUMBER(AI43),IF(MONTH(AI43)=MONTH(AI43+1),AI43+1,""),"")</f>
        <v>44837</v>
      </c>
      <c r="AJ44" s="20"/>
      <c r="AK44" s="21"/>
      <c r="AL44" s="21"/>
      <c r="AM44" s="21"/>
      <c r="AN44" s="21"/>
      <c r="AO44" s="21"/>
      <c r="AP44" s="21"/>
      <c r="AQ44" s="21"/>
      <c r="AR44" s="21"/>
      <c r="AS44" s="22"/>
      <c r="AT44" s="2">
        <f t="shared" ref="AT44:AT72" si="10">IF(ISNUMBER(AT43),IF(MONTH(AT43)=MONTH(AT43+1),AT43+1,""),"")</f>
        <v>44868</v>
      </c>
      <c r="AU44" s="20"/>
      <c r="AV44" s="21"/>
      <c r="AW44" s="21"/>
      <c r="AX44" s="21"/>
      <c r="AY44" s="21"/>
      <c r="AZ44" s="21"/>
      <c r="BA44" s="21"/>
      <c r="BB44" s="21"/>
      <c r="BC44" s="21"/>
      <c r="BD44" s="22"/>
      <c r="BE44" s="2">
        <f t="shared" ref="BE44:BE72" si="11">IF(ISNUMBER(BE43),IF(MONTH(BE43)=MONTH(BE43+1),BE43+1,""),"")</f>
        <v>44898</v>
      </c>
      <c r="BF44" s="20"/>
      <c r="BG44" s="21"/>
      <c r="BH44" s="21"/>
      <c r="BI44" s="21"/>
      <c r="BJ44" s="21"/>
      <c r="BK44" s="21"/>
      <c r="BL44" s="21"/>
      <c r="BM44" s="21"/>
      <c r="BN44" s="21"/>
      <c r="BO44" s="22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</row>
    <row r="45" spans="2:104">
      <c r="B45" s="2">
        <f t="shared" si="6"/>
        <v>44746</v>
      </c>
      <c r="C45" s="11"/>
      <c r="D45" s="9"/>
      <c r="E45" s="12"/>
      <c r="F45" s="12"/>
      <c r="G45" s="33"/>
      <c r="H45" s="33"/>
      <c r="I45" s="33"/>
      <c r="J45" s="33"/>
      <c r="K45" s="33"/>
      <c r="L45" s="13"/>
      <c r="M45" s="2">
        <f t="shared" si="7"/>
        <v>44777</v>
      </c>
      <c r="N45" s="20"/>
      <c r="O45" s="21"/>
      <c r="P45" s="21"/>
      <c r="Q45" s="12"/>
      <c r="R45" s="33"/>
      <c r="S45" s="33"/>
      <c r="T45" s="33"/>
      <c r="U45" s="33"/>
      <c r="V45" s="33"/>
      <c r="W45" s="22"/>
      <c r="X45" s="2">
        <f t="shared" si="8"/>
        <v>44808</v>
      </c>
      <c r="Y45" s="20"/>
      <c r="Z45" s="21"/>
      <c r="AA45" s="21"/>
      <c r="AB45" s="21"/>
      <c r="AC45" s="36"/>
      <c r="AD45" s="36"/>
      <c r="AE45" s="36"/>
      <c r="AF45" s="36"/>
      <c r="AG45" s="36"/>
      <c r="AH45" s="22"/>
      <c r="AI45" s="2">
        <f t="shared" si="9"/>
        <v>44838</v>
      </c>
      <c r="AJ45" s="20"/>
      <c r="AK45" s="21"/>
      <c r="AL45" s="21"/>
      <c r="AM45" s="21"/>
      <c r="AN45" s="21"/>
      <c r="AO45" s="21"/>
      <c r="AP45" s="21"/>
      <c r="AQ45" s="21"/>
      <c r="AR45" s="21"/>
      <c r="AS45" s="22"/>
      <c r="AT45" s="2">
        <f t="shared" si="10"/>
        <v>44869</v>
      </c>
      <c r="AU45" s="20"/>
      <c r="AV45" s="21"/>
      <c r="AW45" s="21"/>
      <c r="AX45" s="21"/>
      <c r="AY45" s="21"/>
      <c r="AZ45" s="21"/>
      <c r="BA45" s="21"/>
      <c r="BB45" s="21"/>
      <c r="BC45" s="21"/>
      <c r="BD45" s="22"/>
      <c r="BE45" s="2">
        <f t="shared" si="11"/>
        <v>44899</v>
      </c>
      <c r="BF45" s="20"/>
      <c r="BG45" s="21"/>
      <c r="BH45" s="21"/>
      <c r="BI45" s="21"/>
      <c r="BJ45" s="21"/>
      <c r="BK45" s="21"/>
      <c r="BL45" s="21"/>
      <c r="BM45" s="21"/>
      <c r="BN45" s="21"/>
      <c r="BO45" s="2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</row>
    <row r="46" spans="2:104">
      <c r="B46" s="2">
        <f t="shared" si="6"/>
        <v>44747</v>
      </c>
      <c r="C46" s="11"/>
      <c r="D46" s="9"/>
      <c r="E46" s="12"/>
      <c r="F46" s="12"/>
      <c r="G46" s="33"/>
      <c r="H46" s="33"/>
      <c r="I46" s="33"/>
      <c r="J46" s="33"/>
      <c r="K46" s="33"/>
      <c r="L46" s="13"/>
      <c r="M46" s="2">
        <f t="shared" si="7"/>
        <v>44778</v>
      </c>
      <c r="N46" s="20"/>
      <c r="O46" s="21"/>
      <c r="P46" s="21"/>
      <c r="Q46" s="12"/>
      <c r="R46" s="33"/>
      <c r="S46" s="33"/>
      <c r="T46" s="33"/>
      <c r="U46" s="33"/>
      <c r="V46" s="33"/>
      <c r="W46" s="22"/>
      <c r="X46" s="2">
        <f t="shared" si="8"/>
        <v>44809</v>
      </c>
      <c r="Y46" s="20"/>
      <c r="Z46" s="21"/>
      <c r="AA46" s="21"/>
      <c r="AB46" s="21"/>
      <c r="AC46" s="36"/>
      <c r="AD46" s="36"/>
      <c r="AE46" s="36"/>
      <c r="AF46" s="36"/>
      <c r="AG46" s="36"/>
      <c r="AH46" s="22"/>
      <c r="AI46" s="2">
        <f t="shared" si="9"/>
        <v>44839</v>
      </c>
      <c r="AJ46" s="20"/>
      <c r="AK46" s="21"/>
      <c r="AL46" s="21"/>
      <c r="AM46" s="21"/>
      <c r="AN46" s="21"/>
      <c r="AO46" s="21"/>
      <c r="AP46" s="21"/>
      <c r="AQ46" s="21"/>
      <c r="AR46" s="21"/>
      <c r="AS46" s="22"/>
      <c r="AT46" s="2">
        <f t="shared" si="10"/>
        <v>44870</v>
      </c>
      <c r="AU46" s="20"/>
      <c r="AV46" s="21"/>
      <c r="AW46" s="21"/>
      <c r="AX46" s="21"/>
      <c r="AY46" s="21"/>
      <c r="AZ46" s="21"/>
      <c r="BA46" s="21"/>
      <c r="BB46" s="21"/>
      <c r="BC46" s="21"/>
      <c r="BD46" s="22"/>
      <c r="BE46" s="2">
        <f t="shared" si="11"/>
        <v>44900</v>
      </c>
      <c r="BF46" s="20"/>
      <c r="BG46" s="21"/>
      <c r="BH46" s="21"/>
      <c r="BI46" s="21"/>
      <c r="BJ46" s="21"/>
      <c r="BK46" s="21"/>
      <c r="BL46" s="21"/>
      <c r="BM46" s="21"/>
      <c r="BN46" s="21"/>
      <c r="BO46" s="22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</row>
    <row r="47" spans="2:104">
      <c r="B47" s="2">
        <f t="shared" si="6"/>
        <v>44748</v>
      </c>
      <c r="C47" s="11"/>
      <c r="D47" s="12"/>
      <c r="E47" s="12"/>
      <c r="F47" s="12"/>
      <c r="G47" s="33"/>
      <c r="H47" s="33"/>
      <c r="I47" s="33"/>
      <c r="J47" s="33"/>
      <c r="K47" s="33"/>
      <c r="L47" s="13"/>
      <c r="M47" s="2">
        <f t="shared" si="7"/>
        <v>44779</v>
      </c>
      <c r="N47" s="20"/>
      <c r="O47" s="21"/>
      <c r="P47" s="21"/>
      <c r="Q47" s="12"/>
      <c r="R47" s="33"/>
      <c r="S47" s="33"/>
      <c r="T47" s="33"/>
      <c r="U47" s="33"/>
      <c r="V47" s="33"/>
      <c r="W47" s="22"/>
      <c r="X47" s="2">
        <f t="shared" si="8"/>
        <v>44810</v>
      </c>
      <c r="Y47" s="20"/>
      <c r="Z47" s="21"/>
      <c r="AA47" s="21"/>
      <c r="AB47" s="21"/>
      <c r="AC47" s="36"/>
      <c r="AD47" s="36"/>
      <c r="AE47" s="36"/>
      <c r="AF47" s="36"/>
      <c r="AG47" s="36"/>
      <c r="AH47" s="22"/>
      <c r="AI47" s="2">
        <f t="shared" si="9"/>
        <v>44840</v>
      </c>
      <c r="AJ47" s="20"/>
      <c r="AK47" s="21"/>
      <c r="AL47" s="21"/>
      <c r="AM47" s="21"/>
      <c r="AN47" s="21"/>
      <c r="AO47" s="21"/>
      <c r="AP47" s="21"/>
      <c r="AQ47" s="21"/>
      <c r="AR47" s="21"/>
      <c r="AS47" s="22"/>
      <c r="AT47" s="2">
        <f t="shared" si="10"/>
        <v>44871</v>
      </c>
      <c r="AU47" s="20"/>
      <c r="AV47" s="21"/>
      <c r="AW47" s="21"/>
      <c r="AX47" s="21"/>
      <c r="AY47" s="21"/>
      <c r="AZ47" s="21"/>
      <c r="BA47" s="21"/>
      <c r="BB47" s="21"/>
      <c r="BC47" s="21"/>
      <c r="BD47" s="22"/>
      <c r="BE47" s="2">
        <f t="shared" si="11"/>
        <v>44901</v>
      </c>
      <c r="BF47" s="20"/>
      <c r="BG47" s="21"/>
      <c r="BH47" s="21"/>
      <c r="BI47" s="21"/>
      <c r="BJ47" s="21"/>
      <c r="BK47" s="21"/>
      <c r="BL47" s="21"/>
      <c r="BM47" s="21"/>
      <c r="BN47" s="21"/>
      <c r="BO47" s="22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</row>
    <row r="48" spans="2:104">
      <c r="B48" s="2">
        <f t="shared" si="6"/>
        <v>44749</v>
      </c>
      <c r="C48" s="11"/>
      <c r="D48" s="12"/>
      <c r="E48" s="12"/>
      <c r="F48" s="12"/>
      <c r="G48" s="33"/>
      <c r="H48" s="33"/>
      <c r="I48" s="33"/>
      <c r="J48" s="33"/>
      <c r="K48" s="33"/>
      <c r="L48" s="13"/>
      <c r="M48" s="2">
        <f t="shared" si="7"/>
        <v>44780</v>
      </c>
      <c r="N48" s="20"/>
      <c r="O48" s="21"/>
      <c r="P48" s="21"/>
      <c r="Q48" s="12"/>
      <c r="R48" s="33"/>
      <c r="S48" s="33"/>
      <c r="T48" s="33"/>
      <c r="U48" s="33"/>
      <c r="V48" s="33"/>
      <c r="W48" s="22"/>
      <c r="X48" s="2">
        <f t="shared" si="8"/>
        <v>44811</v>
      </c>
      <c r="Y48" s="20"/>
      <c r="Z48" s="21"/>
      <c r="AA48" s="21"/>
      <c r="AB48" s="21"/>
      <c r="AC48" s="36"/>
      <c r="AD48" s="36"/>
      <c r="AE48" s="36"/>
      <c r="AF48" s="36"/>
      <c r="AG48" s="36"/>
      <c r="AH48" s="22"/>
      <c r="AI48" s="2">
        <f t="shared" si="9"/>
        <v>44841</v>
      </c>
      <c r="AJ48" s="20"/>
      <c r="AK48" s="21"/>
      <c r="AL48" s="21"/>
      <c r="AM48" s="21"/>
      <c r="AN48" s="21"/>
      <c r="AO48" s="21"/>
      <c r="AP48" s="21"/>
      <c r="AQ48" s="21"/>
      <c r="AR48" s="21"/>
      <c r="AS48" s="22"/>
      <c r="AT48" s="2">
        <f t="shared" si="10"/>
        <v>44872</v>
      </c>
      <c r="AU48" s="20"/>
      <c r="AV48" s="21"/>
      <c r="AW48" s="21"/>
      <c r="AX48" s="21"/>
      <c r="AY48" s="21"/>
      <c r="AZ48" s="21"/>
      <c r="BA48" s="21"/>
      <c r="BB48" s="21"/>
      <c r="BC48" s="21"/>
      <c r="BD48" s="22"/>
      <c r="BE48" s="2">
        <f t="shared" si="11"/>
        <v>44902</v>
      </c>
      <c r="BF48" s="20"/>
      <c r="BG48" s="21"/>
      <c r="BH48" s="21"/>
      <c r="BI48" s="21"/>
      <c r="BJ48" s="21"/>
      <c r="BK48" s="21"/>
      <c r="BL48" s="21"/>
      <c r="BM48" s="21"/>
      <c r="BN48" s="21"/>
      <c r="BO48" s="22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</row>
    <row r="49" spans="2:103">
      <c r="B49" s="2">
        <f t="shared" si="6"/>
        <v>44750</v>
      </c>
      <c r="C49" s="11"/>
      <c r="D49" s="12"/>
      <c r="E49" s="12"/>
      <c r="F49" s="12"/>
      <c r="G49" s="33"/>
      <c r="H49" s="33"/>
      <c r="I49" s="33"/>
      <c r="J49" s="33"/>
      <c r="K49" s="33"/>
      <c r="L49" s="13"/>
      <c r="M49" s="2">
        <f t="shared" si="7"/>
        <v>44781</v>
      </c>
      <c r="N49" s="20"/>
      <c r="O49" s="21"/>
      <c r="P49" s="21"/>
      <c r="Q49" s="21"/>
      <c r="R49" s="36"/>
      <c r="S49" s="36"/>
      <c r="T49" s="36"/>
      <c r="U49" s="36"/>
      <c r="V49" s="36"/>
      <c r="W49" s="22"/>
      <c r="X49" s="2">
        <f t="shared" si="8"/>
        <v>44812</v>
      </c>
      <c r="Y49" s="20"/>
      <c r="Z49" s="21"/>
      <c r="AA49" s="21"/>
      <c r="AB49" s="21"/>
      <c r="AC49" s="36"/>
      <c r="AD49" s="36"/>
      <c r="AE49" s="36"/>
      <c r="AF49" s="36"/>
      <c r="AG49" s="36"/>
      <c r="AH49" s="22"/>
      <c r="AI49" s="2">
        <f t="shared" si="9"/>
        <v>44842</v>
      </c>
      <c r="AJ49" s="20"/>
      <c r="AK49" s="21"/>
      <c r="AL49" s="21"/>
      <c r="AM49" s="21"/>
      <c r="AN49" s="21"/>
      <c r="AO49" s="21"/>
      <c r="AP49" s="21"/>
      <c r="AQ49" s="21"/>
      <c r="AR49" s="21"/>
      <c r="AS49" s="22"/>
      <c r="AT49" s="2">
        <f t="shared" si="10"/>
        <v>44873</v>
      </c>
      <c r="AU49" s="20"/>
      <c r="AV49" s="21"/>
      <c r="AW49" s="21"/>
      <c r="AX49" s="21"/>
      <c r="AY49" s="21"/>
      <c r="AZ49" s="21"/>
      <c r="BA49" s="21"/>
      <c r="BB49" s="21"/>
      <c r="BC49" s="21"/>
      <c r="BD49" s="22"/>
      <c r="BE49" s="2">
        <f t="shared" si="11"/>
        <v>44903</v>
      </c>
      <c r="BF49" s="20"/>
      <c r="BG49" s="21"/>
      <c r="BH49" s="21"/>
      <c r="BI49" s="21"/>
      <c r="BJ49" s="21"/>
      <c r="BK49" s="21"/>
      <c r="BL49" s="21"/>
      <c r="BM49" s="21"/>
      <c r="BN49" s="21"/>
      <c r="BO49" s="22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</row>
    <row r="50" spans="2:103">
      <c r="B50" s="2">
        <f t="shared" si="6"/>
        <v>44751</v>
      </c>
      <c r="C50" s="11"/>
      <c r="D50" s="12"/>
      <c r="E50" s="12"/>
      <c r="F50" s="12"/>
      <c r="G50" s="33"/>
      <c r="H50" s="33"/>
      <c r="I50" s="33"/>
      <c r="J50" s="33"/>
      <c r="K50" s="33"/>
      <c r="L50" s="13"/>
      <c r="M50" s="2">
        <f t="shared" si="7"/>
        <v>44782</v>
      </c>
      <c r="N50" s="20"/>
      <c r="O50" s="21"/>
      <c r="P50" s="21"/>
      <c r="Q50" s="21"/>
      <c r="R50" s="36"/>
      <c r="S50" s="36"/>
      <c r="T50" s="36"/>
      <c r="U50" s="36"/>
      <c r="V50" s="36"/>
      <c r="W50" s="22"/>
      <c r="X50" s="2">
        <f t="shared" si="8"/>
        <v>44813</v>
      </c>
      <c r="Y50" s="20"/>
      <c r="Z50" s="21"/>
      <c r="AA50" s="21"/>
      <c r="AB50" s="21"/>
      <c r="AC50" s="36"/>
      <c r="AD50" s="36"/>
      <c r="AE50" s="36"/>
      <c r="AF50" s="36"/>
      <c r="AG50" s="36"/>
      <c r="AH50" s="22"/>
      <c r="AI50" s="2">
        <f t="shared" si="9"/>
        <v>44843</v>
      </c>
      <c r="AJ50" s="11"/>
      <c r="AK50" s="12"/>
      <c r="AL50" s="12"/>
      <c r="AM50" s="12"/>
      <c r="AN50" s="33"/>
      <c r="AO50" s="33"/>
      <c r="AP50" s="33"/>
      <c r="AQ50" s="33"/>
      <c r="AR50" s="33"/>
      <c r="AS50" s="13"/>
      <c r="AT50" s="2">
        <f t="shared" si="10"/>
        <v>44874</v>
      </c>
      <c r="AU50" s="20"/>
      <c r="AV50" s="21"/>
      <c r="AW50" s="21"/>
      <c r="AX50" s="21"/>
      <c r="AY50" s="21"/>
      <c r="AZ50" s="21"/>
      <c r="BA50" s="21"/>
      <c r="BB50" s="21"/>
      <c r="BC50" s="21"/>
      <c r="BD50" s="22"/>
      <c r="BE50" s="2">
        <f t="shared" si="11"/>
        <v>44904</v>
      </c>
      <c r="BF50" s="20"/>
      <c r="BG50" s="21"/>
      <c r="BH50" s="21"/>
      <c r="BI50" s="21"/>
      <c r="BJ50" s="21"/>
      <c r="BK50" s="21"/>
      <c r="BL50" s="21"/>
      <c r="BM50" s="21"/>
      <c r="BN50" s="21"/>
      <c r="BO50" s="22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</row>
    <row r="51" spans="2:103">
      <c r="B51" s="2">
        <f t="shared" si="6"/>
        <v>44752</v>
      </c>
      <c r="C51" s="11"/>
      <c r="D51" s="12"/>
      <c r="E51" s="12"/>
      <c r="F51" s="12"/>
      <c r="G51" s="33"/>
      <c r="H51" s="33"/>
      <c r="I51" s="33"/>
      <c r="J51" s="33"/>
      <c r="K51" s="33"/>
      <c r="L51" s="13"/>
      <c r="M51" s="2">
        <f t="shared" si="7"/>
        <v>44783</v>
      </c>
      <c r="N51" s="20"/>
      <c r="O51" s="21"/>
      <c r="P51" s="21"/>
      <c r="Q51" s="21"/>
      <c r="R51" s="36"/>
      <c r="S51" s="36"/>
      <c r="T51" s="36"/>
      <c r="U51" s="36"/>
      <c r="V51" s="36"/>
      <c r="W51" s="22"/>
      <c r="X51" s="2">
        <f t="shared" si="8"/>
        <v>44814</v>
      </c>
      <c r="Y51" s="20"/>
      <c r="Z51" s="21"/>
      <c r="AA51" s="21"/>
      <c r="AB51" s="21"/>
      <c r="AC51" s="36"/>
      <c r="AD51" s="36"/>
      <c r="AE51" s="36"/>
      <c r="AF51" s="36"/>
      <c r="AG51" s="36"/>
      <c r="AH51" s="22"/>
      <c r="AI51" s="2">
        <f t="shared" si="9"/>
        <v>44844</v>
      </c>
      <c r="AJ51" s="20"/>
      <c r="AK51" s="21"/>
      <c r="AL51" s="21"/>
      <c r="AM51" s="21"/>
      <c r="AN51" s="21"/>
      <c r="AO51" s="21"/>
      <c r="AP51" s="21"/>
      <c r="AQ51" s="21"/>
      <c r="AR51" s="21"/>
      <c r="AS51" s="22"/>
      <c r="AT51" s="2">
        <f t="shared" si="10"/>
        <v>44875</v>
      </c>
      <c r="AU51" s="20"/>
      <c r="AV51" s="21"/>
      <c r="AW51" s="21"/>
      <c r="AX51" s="21"/>
      <c r="AY51" s="21"/>
      <c r="AZ51" s="21"/>
      <c r="BA51" s="21"/>
      <c r="BB51" s="21"/>
      <c r="BC51" s="21"/>
      <c r="BD51" s="22"/>
      <c r="BE51" s="2">
        <f t="shared" si="11"/>
        <v>44905</v>
      </c>
      <c r="BF51" s="20"/>
      <c r="BG51" s="21"/>
      <c r="BH51" s="21"/>
      <c r="BI51" s="21"/>
      <c r="BJ51" s="21"/>
      <c r="BK51" s="21"/>
      <c r="BL51" s="21"/>
      <c r="BM51" s="21"/>
      <c r="BN51" s="21"/>
      <c r="BO51" s="22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</row>
    <row r="52" spans="2:103">
      <c r="B52" s="2">
        <f t="shared" si="6"/>
        <v>44753</v>
      </c>
      <c r="C52" s="11"/>
      <c r="D52" s="12"/>
      <c r="E52" s="12"/>
      <c r="F52" s="12"/>
      <c r="G52" s="33"/>
      <c r="H52" s="33"/>
      <c r="I52" s="33"/>
      <c r="J52" s="33"/>
      <c r="K52" s="33"/>
      <c r="L52" s="13"/>
      <c r="M52" s="2">
        <f t="shared" si="7"/>
        <v>44784</v>
      </c>
      <c r="N52" s="20"/>
      <c r="O52" s="21"/>
      <c r="P52" s="21"/>
      <c r="Q52" s="21"/>
      <c r="R52" s="36"/>
      <c r="S52" s="36"/>
      <c r="T52" s="36"/>
      <c r="U52" s="36"/>
      <c r="V52" s="36"/>
      <c r="W52" s="22"/>
      <c r="X52" s="2">
        <f t="shared" si="8"/>
        <v>44815</v>
      </c>
      <c r="Y52" s="20"/>
      <c r="Z52" s="21"/>
      <c r="AA52" s="21"/>
      <c r="AB52" s="21"/>
      <c r="AC52" s="36"/>
      <c r="AD52" s="36"/>
      <c r="AE52" s="36"/>
      <c r="AF52" s="36"/>
      <c r="AG52" s="36"/>
      <c r="AH52" s="22"/>
      <c r="AI52" s="2">
        <f t="shared" si="9"/>
        <v>44845</v>
      </c>
      <c r="AJ52" s="11"/>
      <c r="AK52" s="12"/>
      <c r="AL52" s="12"/>
      <c r="AM52" s="12"/>
      <c r="AN52" s="33"/>
      <c r="AO52" s="33"/>
      <c r="AP52" s="33"/>
      <c r="AQ52" s="33"/>
      <c r="AR52" s="33"/>
      <c r="AS52" s="13"/>
      <c r="AT52" s="2">
        <f t="shared" si="10"/>
        <v>44876</v>
      </c>
      <c r="AU52" s="20"/>
      <c r="AV52" s="21"/>
      <c r="AW52" s="21"/>
      <c r="AX52" s="21"/>
      <c r="AY52" s="21"/>
      <c r="AZ52" s="21"/>
      <c r="BA52" s="21"/>
      <c r="BB52" s="21"/>
      <c r="BC52" s="21"/>
      <c r="BD52" s="22"/>
      <c r="BE52" s="2">
        <f t="shared" si="11"/>
        <v>44906</v>
      </c>
      <c r="BF52" s="20"/>
      <c r="BG52" s="21"/>
      <c r="BH52" s="21"/>
      <c r="BI52" s="21"/>
      <c r="BJ52" s="21"/>
      <c r="BK52" s="21"/>
      <c r="BL52" s="21"/>
      <c r="BM52" s="21"/>
      <c r="BN52" s="21"/>
      <c r="BO52" s="22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</row>
    <row r="53" spans="2:103">
      <c r="B53" s="2">
        <f t="shared" si="6"/>
        <v>44754</v>
      </c>
      <c r="C53" s="11"/>
      <c r="D53" s="12"/>
      <c r="E53" s="12"/>
      <c r="F53" s="12"/>
      <c r="G53" s="33"/>
      <c r="H53" s="33"/>
      <c r="I53" s="33"/>
      <c r="J53" s="33"/>
      <c r="K53" s="33"/>
      <c r="L53" s="13"/>
      <c r="M53" s="2">
        <f t="shared" si="7"/>
        <v>44785</v>
      </c>
      <c r="N53" s="20"/>
      <c r="O53" s="21"/>
      <c r="P53" s="21"/>
      <c r="Q53" s="21"/>
      <c r="R53" s="36"/>
      <c r="S53" s="36"/>
      <c r="T53" s="36"/>
      <c r="U53" s="36"/>
      <c r="V53" s="36"/>
      <c r="W53" s="22"/>
      <c r="X53" s="2">
        <f t="shared" si="8"/>
        <v>44816</v>
      </c>
      <c r="Y53" s="20"/>
      <c r="Z53" s="21"/>
      <c r="AA53" s="21"/>
      <c r="AB53" s="21"/>
      <c r="AC53" s="36"/>
      <c r="AD53" s="36"/>
      <c r="AE53" s="36"/>
      <c r="AF53" s="36"/>
      <c r="AG53" s="36"/>
      <c r="AH53" s="22"/>
      <c r="AI53" s="2">
        <f t="shared" si="9"/>
        <v>44846</v>
      </c>
      <c r="AJ53" s="20"/>
      <c r="AK53" s="21"/>
      <c r="AL53" s="21"/>
      <c r="AM53" s="21"/>
      <c r="AN53" s="21"/>
      <c r="AO53" s="21"/>
      <c r="AP53" s="21"/>
      <c r="AQ53" s="21"/>
      <c r="AR53" s="21"/>
      <c r="AS53" s="22"/>
      <c r="AT53" s="2">
        <f t="shared" si="10"/>
        <v>44877</v>
      </c>
      <c r="AU53" s="20"/>
      <c r="AV53" s="21"/>
      <c r="AW53" s="21"/>
      <c r="AX53" s="21"/>
      <c r="AY53" s="21"/>
      <c r="AZ53" s="21"/>
      <c r="BA53" s="21"/>
      <c r="BB53" s="21"/>
      <c r="BC53" s="21"/>
      <c r="BD53" s="22"/>
      <c r="BE53" s="2">
        <f t="shared" si="11"/>
        <v>44907</v>
      </c>
      <c r="BF53" s="20"/>
      <c r="BG53" s="21"/>
      <c r="BH53" s="21"/>
      <c r="BI53" s="21"/>
      <c r="BJ53" s="21"/>
      <c r="BK53" s="21"/>
      <c r="BL53" s="21"/>
      <c r="BM53" s="21"/>
      <c r="BN53" s="21"/>
      <c r="BO53" s="22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</row>
    <row r="54" spans="2:103">
      <c r="B54" s="2">
        <f t="shared" si="6"/>
        <v>44755</v>
      </c>
      <c r="C54" s="11"/>
      <c r="D54" s="12"/>
      <c r="E54" s="12"/>
      <c r="F54" s="12"/>
      <c r="G54" s="33"/>
      <c r="H54" s="33"/>
      <c r="I54" s="33"/>
      <c r="J54" s="33"/>
      <c r="K54" s="33"/>
      <c r="L54" s="13"/>
      <c r="M54" s="2">
        <f t="shared" si="7"/>
        <v>44786</v>
      </c>
      <c r="N54" s="20"/>
      <c r="O54" s="21"/>
      <c r="P54" s="21"/>
      <c r="Q54" s="21"/>
      <c r="R54" s="36"/>
      <c r="S54" s="36"/>
      <c r="T54" s="36"/>
      <c r="U54" s="36"/>
      <c r="V54" s="36"/>
      <c r="W54" s="22"/>
      <c r="X54" s="2">
        <f t="shared" si="8"/>
        <v>44817</v>
      </c>
      <c r="Y54" s="20"/>
      <c r="Z54" s="21"/>
      <c r="AA54" s="21"/>
      <c r="AB54" s="21"/>
      <c r="AC54" s="36"/>
      <c r="AD54" s="36"/>
      <c r="AE54" s="36"/>
      <c r="AF54" s="36"/>
      <c r="AG54" s="36"/>
      <c r="AH54" s="22"/>
      <c r="AI54" s="2">
        <f t="shared" si="9"/>
        <v>44847</v>
      </c>
      <c r="AJ54" s="20"/>
      <c r="AK54" s="21"/>
      <c r="AL54" s="21"/>
      <c r="AM54" s="21"/>
      <c r="AN54" s="21"/>
      <c r="AO54" s="21"/>
      <c r="AP54" s="21"/>
      <c r="AQ54" s="21"/>
      <c r="AR54" s="21"/>
      <c r="AS54" s="22"/>
      <c r="AT54" s="2">
        <f t="shared" si="10"/>
        <v>44878</v>
      </c>
      <c r="AU54" s="20"/>
      <c r="AV54" s="21"/>
      <c r="AW54" s="21"/>
      <c r="AX54" s="21"/>
      <c r="AY54" s="21"/>
      <c r="AZ54" s="21"/>
      <c r="BA54" s="21"/>
      <c r="BB54" s="21"/>
      <c r="BC54" s="21"/>
      <c r="BD54" s="22"/>
      <c r="BE54" s="2">
        <f t="shared" si="11"/>
        <v>44908</v>
      </c>
      <c r="BF54" s="20"/>
      <c r="BG54" s="21"/>
      <c r="BH54" s="21"/>
      <c r="BI54" s="21"/>
      <c r="BJ54" s="21"/>
      <c r="BK54" s="21"/>
      <c r="BL54" s="21"/>
      <c r="BM54" s="21"/>
      <c r="BN54" s="21"/>
      <c r="BO54" s="22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</row>
    <row r="55" spans="2:103">
      <c r="B55" s="2">
        <f t="shared" si="6"/>
        <v>44756</v>
      </c>
      <c r="C55" s="11"/>
      <c r="D55" s="12"/>
      <c r="E55" s="12"/>
      <c r="F55" s="12"/>
      <c r="G55" s="33"/>
      <c r="H55" s="33"/>
      <c r="I55" s="33"/>
      <c r="J55" s="33"/>
      <c r="K55" s="33"/>
      <c r="L55" s="13"/>
      <c r="M55" s="2">
        <f t="shared" si="7"/>
        <v>44787</v>
      </c>
      <c r="N55" s="20"/>
      <c r="O55" s="21"/>
      <c r="P55" s="21"/>
      <c r="Q55" s="21"/>
      <c r="R55" s="36"/>
      <c r="S55" s="36"/>
      <c r="T55" s="36"/>
      <c r="U55" s="36"/>
      <c r="V55" s="36"/>
      <c r="W55" s="22"/>
      <c r="X55" s="2">
        <f t="shared" si="8"/>
        <v>44818</v>
      </c>
      <c r="Y55" s="20"/>
      <c r="Z55" s="21"/>
      <c r="AA55" s="21"/>
      <c r="AB55" s="21"/>
      <c r="AC55" s="36"/>
      <c r="AD55" s="36"/>
      <c r="AE55" s="36"/>
      <c r="AF55" s="36"/>
      <c r="AG55" s="36"/>
      <c r="AH55" s="22"/>
      <c r="AI55" s="2">
        <f t="shared" si="9"/>
        <v>44848</v>
      </c>
      <c r="AJ55" s="20"/>
      <c r="AK55" s="21"/>
      <c r="AL55" s="21"/>
      <c r="AM55" s="21"/>
      <c r="AN55" s="21"/>
      <c r="AO55" s="21"/>
      <c r="AP55" s="21"/>
      <c r="AQ55" s="21"/>
      <c r="AR55" s="21"/>
      <c r="AS55" s="22"/>
      <c r="AT55" s="2">
        <f t="shared" si="10"/>
        <v>44879</v>
      </c>
      <c r="AU55" s="20"/>
      <c r="AV55" s="21"/>
      <c r="AW55" s="21"/>
      <c r="AX55" s="21"/>
      <c r="AY55" s="21"/>
      <c r="AZ55" s="21"/>
      <c r="BA55" s="21"/>
      <c r="BB55" s="21"/>
      <c r="BC55" s="21"/>
      <c r="BD55" s="22"/>
      <c r="BE55" s="2">
        <f t="shared" si="11"/>
        <v>44909</v>
      </c>
      <c r="BF55" s="20"/>
      <c r="BG55" s="21"/>
      <c r="BH55" s="21"/>
      <c r="BI55" s="21"/>
      <c r="BJ55" s="21"/>
      <c r="BK55" s="21"/>
      <c r="BL55" s="21"/>
      <c r="BM55" s="21"/>
      <c r="BN55" s="21"/>
      <c r="BO55" s="22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</row>
    <row r="56" spans="2:103">
      <c r="B56" s="2">
        <f t="shared" si="6"/>
        <v>44757</v>
      </c>
      <c r="C56" s="11"/>
      <c r="D56" s="12"/>
      <c r="E56" s="12"/>
      <c r="F56" s="12"/>
      <c r="G56" s="33"/>
      <c r="H56" s="33"/>
      <c r="I56" s="33"/>
      <c r="J56" s="33"/>
      <c r="K56" s="33"/>
      <c r="L56" s="13"/>
      <c r="M56" s="2">
        <f t="shared" si="7"/>
        <v>44788</v>
      </c>
      <c r="N56" s="20"/>
      <c r="O56" s="21"/>
      <c r="P56" s="21"/>
      <c r="Q56" s="21"/>
      <c r="R56" s="36"/>
      <c r="S56" s="36"/>
      <c r="T56" s="36"/>
      <c r="U56" s="36"/>
      <c r="V56" s="36"/>
      <c r="W56" s="22"/>
      <c r="X56" s="2">
        <f t="shared" si="8"/>
        <v>44819</v>
      </c>
      <c r="Y56" s="20"/>
      <c r="Z56" s="21"/>
      <c r="AA56" s="21"/>
      <c r="AB56" s="21"/>
      <c r="AC56" s="36"/>
      <c r="AD56" s="36"/>
      <c r="AE56" s="36"/>
      <c r="AF56" s="36"/>
      <c r="AG56" s="36"/>
      <c r="AH56" s="22"/>
      <c r="AI56" s="2">
        <f t="shared" si="9"/>
        <v>44849</v>
      </c>
      <c r="AJ56" s="20"/>
      <c r="AK56" s="21"/>
      <c r="AL56" s="21"/>
      <c r="AM56" s="21"/>
      <c r="AN56" s="21"/>
      <c r="AO56" s="21"/>
      <c r="AP56" s="21"/>
      <c r="AQ56" s="21"/>
      <c r="AR56" s="21"/>
      <c r="AS56" s="22"/>
      <c r="AT56" s="2">
        <f t="shared" si="10"/>
        <v>44880</v>
      </c>
      <c r="AU56" s="20"/>
      <c r="AV56" s="21"/>
      <c r="AW56" s="21"/>
      <c r="AX56" s="21"/>
      <c r="AY56" s="21"/>
      <c r="AZ56" s="21"/>
      <c r="BA56" s="21"/>
      <c r="BB56" s="21"/>
      <c r="BC56" s="21"/>
      <c r="BD56" s="22"/>
      <c r="BE56" s="2">
        <f t="shared" si="11"/>
        <v>44910</v>
      </c>
      <c r="BF56" s="20"/>
      <c r="BG56" s="21"/>
      <c r="BH56" s="21"/>
      <c r="BI56" s="21"/>
      <c r="BJ56" s="21"/>
      <c r="BK56" s="21"/>
      <c r="BL56" s="21"/>
      <c r="BM56" s="21"/>
      <c r="BN56" s="21"/>
      <c r="BO56" s="22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</row>
    <row r="57" spans="2:103">
      <c r="B57" s="2">
        <f t="shared" si="6"/>
        <v>44758</v>
      </c>
      <c r="C57" s="11"/>
      <c r="D57" s="12"/>
      <c r="E57" s="12"/>
      <c r="F57" s="12"/>
      <c r="G57" s="33"/>
      <c r="H57" s="33"/>
      <c r="I57" s="33"/>
      <c r="J57" s="33"/>
      <c r="K57" s="33"/>
      <c r="L57" s="13"/>
      <c r="M57" s="2">
        <f t="shared" si="7"/>
        <v>44789</v>
      </c>
      <c r="N57" s="20"/>
      <c r="O57" s="21"/>
      <c r="P57" s="21"/>
      <c r="Q57" s="21"/>
      <c r="R57" s="36"/>
      <c r="S57" s="36"/>
      <c r="T57" s="36"/>
      <c r="U57" s="36"/>
      <c r="V57" s="36"/>
      <c r="W57" s="22"/>
      <c r="X57" s="2">
        <f t="shared" si="8"/>
        <v>44820</v>
      </c>
      <c r="Y57" s="20"/>
      <c r="Z57" s="21"/>
      <c r="AA57" s="21"/>
      <c r="AB57" s="21"/>
      <c r="AC57" s="36"/>
      <c r="AD57" s="36"/>
      <c r="AE57" s="36"/>
      <c r="AF57" s="36"/>
      <c r="AG57" s="36"/>
      <c r="AH57" s="22"/>
      <c r="AI57" s="2">
        <f t="shared" si="9"/>
        <v>44850</v>
      </c>
      <c r="AJ57" s="20"/>
      <c r="AK57" s="21"/>
      <c r="AL57" s="21"/>
      <c r="AM57" s="21"/>
      <c r="AN57" s="21"/>
      <c r="AO57" s="21"/>
      <c r="AP57" s="21"/>
      <c r="AQ57" s="21"/>
      <c r="AR57" s="21"/>
      <c r="AS57" s="22"/>
      <c r="AT57" s="2">
        <f t="shared" si="10"/>
        <v>44881</v>
      </c>
      <c r="AU57" s="20"/>
      <c r="AV57" s="21"/>
      <c r="AW57" s="21"/>
      <c r="AX57" s="21"/>
      <c r="AY57" s="21"/>
      <c r="AZ57" s="21"/>
      <c r="BA57" s="21"/>
      <c r="BB57" s="21"/>
      <c r="BC57" s="21"/>
      <c r="BD57" s="22"/>
      <c r="BE57" s="2">
        <f t="shared" si="11"/>
        <v>44911</v>
      </c>
      <c r="BF57" s="20"/>
      <c r="BG57" s="21"/>
      <c r="BH57" s="21"/>
      <c r="BI57" s="21"/>
      <c r="BJ57" s="21"/>
      <c r="BK57" s="21"/>
      <c r="BL57" s="21"/>
      <c r="BM57" s="21"/>
      <c r="BN57" s="21"/>
      <c r="BO57" s="22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</row>
    <row r="58" spans="2:103">
      <c r="B58" s="2">
        <f t="shared" si="6"/>
        <v>44759</v>
      </c>
      <c r="C58" s="11"/>
      <c r="D58" s="12"/>
      <c r="E58" s="12"/>
      <c r="F58" s="12"/>
      <c r="G58" s="33"/>
      <c r="H58" s="33"/>
      <c r="I58" s="33"/>
      <c r="J58" s="33"/>
      <c r="K58" s="33"/>
      <c r="L58" s="13"/>
      <c r="M58" s="2">
        <f t="shared" si="7"/>
        <v>44790</v>
      </c>
      <c r="N58" s="20"/>
      <c r="O58" s="21"/>
      <c r="P58" s="21"/>
      <c r="Q58" s="21"/>
      <c r="R58" s="36"/>
      <c r="S58" s="36"/>
      <c r="T58" s="36"/>
      <c r="U58" s="36"/>
      <c r="V58" s="36"/>
      <c r="W58" s="22"/>
      <c r="X58" s="2">
        <f t="shared" si="8"/>
        <v>44821</v>
      </c>
      <c r="Y58" s="20"/>
      <c r="Z58" s="21"/>
      <c r="AA58" s="21"/>
      <c r="AB58" s="21"/>
      <c r="AC58" s="36"/>
      <c r="AD58" s="36"/>
      <c r="AE58" s="36"/>
      <c r="AF58" s="36"/>
      <c r="AG58" s="36"/>
      <c r="AH58" s="22"/>
      <c r="AI58" s="2">
        <f t="shared" si="9"/>
        <v>44851</v>
      </c>
      <c r="AJ58" s="20"/>
      <c r="AK58" s="21"/>
      <c r="AL58" s="21"/>
      <c r="AM58" s="21"/>
      <c r="AN58" s="21"/>
      <c r="AO58" s="21"/>
      <c r="AP58" s="21"/>
      <c r="AQ58" s="21"/>
      <c r="AR58" s="21"/>
      <c r="AS58" s="22"/>
      <c r="AT58" s="2">
        <f t="shared" si="10"/>
        <v>44882</v>
      </c>
      <c r="AU58" s="20"/>
      <c r="AV58" s="21"/>
      <c r="AW58" s="21"/>
      <c r="AX58" s="21"/>
      <c r="AY58" s="21"/>
      <c r="AZ58" s="21"/>
      <c r="BA58" s="21"/>
      <c r="BB58" s="21"/>
      <c r="BC58" s="21"/>
      <c r="BD58" s="22"/>
      <c r="BE58" s="2">
        <f t="shared" si="11"/>
        <v>44912</v>
      </c>
      <c r="BF58" s="20"/>
      <c r="BG58" s="21"/>
      <c r="BH58" s="21"/>
      <c r="BI58" s="21"/>
      <c r="BJ58" s="21"/>
      <c r="BK58" s="21"/>
      <c r="BL58" s="21"/>
      <c r="BM58" s="21"/>
      <c r="BN58" s="21"/>
      <c r="BO58" s="22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</row>
    <row r="59" spans="2:103">
      <c r="B59" s="2">
        <f t="shared" si="6"/>
        <v>44760</v>
      </c>
      <c r="C59" s="11"/>
      <c r="D59" s="12"/>
      <c r="E59" s="12"/>
      <c r="F59" s="12"/>
      <c r="G59" s="33"/>
      <c r="H59" s="33"/>
      <c r="I59" s="33"/>
      <c r="J59" s="33"/>
      <c r="K59" s="33"/>
      <c r="L59" s="13"/>
      <c r="M59" s="2">
        <f t="shared" si="7"/>
        <v>44791</v>
      </c>
      <c r="N59" s="20"/>
      <c r="O59" s="21"/>
      <c r="P59" s="21"/>
      <c r="Q59" s="21"/>
      <c r="R59" s="36"/>
      <c r="S59" s="36"/>
      <c r="T59" s="36"/>
      <c r="U59" s="36"/>
      <c r="V59" s="36"/>
      <c r="W59" s="22"/>
      <c r="X59" s="2">
        <f t="shared" si="8"/>
        <v>44822</v>
      </c>
      <c r="Y59" s="20"/>
      <c r="Z59" s="21"/>
      <c r="AA59" s="21"/>
      <c r="AB59" s="21"/>
      <c r="AC59" s="36"/>
      <c r="AD59" s="36"/>
      <c r="AE59" s="36"/>
      <c r="AF59" s="36"/>
      <c r="AG59" s="36"/>
      <c r="AH59" s="22"/>
      <c r="AI59" s="2">
        <f t="shared" si="9"/>
        <v>44852</v>
      </c>
      <c r="AJ59" s="20"/>
      <c r="AK59" s="21"/>
      <c r="AL59" s="21"/>
      <c r="AM59" s="21"/>
      <c r="AN59" s="21"/>
      <c r="AO59" s="21"/>
      <c r="AP59" s="21"/>
      <c r="AQ59" s="21"/>
      <c r="AR59" s="21"/>
      <c r="AS59" s="22"/>
      <c r="AT59" s="2">
        <f t="shared" si="10"/>
        <v>44883</v>
      </c>
      <c r="AU59" s="20"/>
      <c r="AV59" s="21"/>
      <c r="AW59" s="21"/>
      <c r="AX59" s="21"/>
      <c r="AY59" s="21"/>
      <c r="AZ59" s="21"/>
      <c r="BA59" s="21"/>
      <c r="BB59" s="21"/>
      <c r="BC59" s="21"/>
      <c r="BD59" s="22"/>
      <c r="BE59" s="2">
        <f t="shared" si="11"/>
        <v>44913</v>
      </c>
      <c r="BF59" s="20"/>
      <c r="BG59" s="21"/>
      <c r="BH59" s="21"/>
      <c r="BI59" s="21"/>
      <c r="BJ59" s="21"/>
      <c r="BK59" s="21"/>
      <c r="BL59" s="21"/>
      <c r="BM59" s="21"/>
      <c r="BN59" s="21"/>
      <c r="BO59" s="22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</row>
    <row r="60" spans="2:103">
      <c r="B60" s="2">
        <f t="shared" si="6"/>
        <v>44761</v>
      </c>
      <c r="C60" s="11"/>
      <c r="D60" s="12"/>
      <c r="E60" s="12"/>
      <c r="F60" s="12"/>
      <c r="G60" s="33"/>
      <c r="H60" s="33"/>
      <c r="I60" s="33"/>
      <c r="J60" s="33"/>
      <c r="K60" s="33"/>
      <c r="L60" s="13"/>
      <c r="M60" s="2">
        <f t="shared" si="7"/>
        <v>44792</v>
      </c>
      <c r="N60" s="20"/>
      <c r="O60" s="21"/>
      <c r="P60" s="21"/>
      <c r="Q60" s="21"/>
      <c r="R60" s="36"/>
      <c r="S60" s="36"/>
      <c r="T60" s="36"/>
      <c r="U60" s="36"/>
      <c r="V60" s="36"/>
      <c r="W60" s="22"/>
      <c r="X60" s="2">
        <f t="shared" si="8"/>
        <v>44823</v>
      </c>
      <c r="Y60" s="20"/>
      <c r="Z60" s="21"/>
      <c r="AA60" s="21"/>
      <c r="AB60" s="21"/>
      <c r="AC60" s="36"/>
      <c r="AD60" s="36"/>
      <c r="AE60" s="36"/>
      <c r="AF60" s="36"/>
      <c r="AG60" s="36"/>
      <c r="AH60" s="22"/>
      <c r="AI60" s="2">
        <f t="shared" si="9"/>
        <v>44853</v>
      </c>
      <c r="AJ60" s="20"/>
      <c r="AK60" s="21"/>
      <c r="AL60" s="21"/>
      <c r="AM60" s="21"/>
      <c r="AN60" s="21"/>
      <c r="AO60" s="21"/>
      <c r="AP60" s="21"/>
      <c r="AQ60" s="21"/>
      <c r="AR60" s="21"/>
      <c r="AS60" s="22"/>
      <c r="AT60" s="2">
        <f t="shared" si="10"/>
        <v>44884</v>
      </c>
      <c r="AU60" s="20"/>
      <c r="AV60" s="21"/>
      <c r="AW60" s="21"/>
      <c r="AX60" s="21"/>
      <c r="AY60" s="21"/>
      <c r="AZ60" s="21"/>
      <c r="BA60" s="21"/>
      <c r="BB60" s="21"/>
      <c r="BC60" s="21"/>
      <c r="BD60" s="22"/>
      <c r="BE60" s="2">
        <f t="shared" si="11"/>
        <v>44914</v>
      </c>
      <c r="BF60" s="20"/>
      <c r="BG60" s="21"/>
      <c r="BH60" s="21"/>
      <c r="BI60" s="21"/>
      <c r="BJ60" s="21"/>
      <c r="BK60" s="21"/>
      <c r="BL60" s="21"/>
      <c r="BM60" s="21"/>
      <c r="BN60" s="21"/>
      <c r="BO60" s="22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</row>
    <row r="61" spans="2:103">
      <c r="B61" s="2">
        <f t="shared" si="6"/>
        <v>44762</v>
      </c>
      <c r="C61" s="11"/>
      <c r="D61" s="12"/>
      <c r="E61" s="12"/>
      <c r="F61" s="12"/>
      <c r="G61" s="33"/>
      <c r="H61" s="33"/>
      <c r="I61" s="33"/>
      <c r="J61" s="33"/>
      <c r="K61" s="33"/>
      <c r="L61" s="13"/>
      <c r="M61" s="2">
        <f t="shared" si="7"/>
        <v>44793</v>
      </c>
      <c r="N61" s="20"/>
      <c r="O61" s="21"/>
      <c r="P61" s="21"/>
      <c r="Q61" s="21"/>
      <c r="R61" s="36"/>
      <c r="S61" s="36"/>
      <c r="T61" s="36"/>
      <c r="U61" s="36"/>
      <c r="V61" s="36"/>
      <c r="W61" s="22"/>
      <c r="X61" s="2">
        <f t="shared" si="8"/>
        <v>44824</v>
      </c>
      <c r="Y61" s="20"/>
      <c r="Z61" s="21"/>
      <c r="AA61" s="21"/>
      <c r="AB61" s="21"/>
      <c r="AC61" s="36"/>
      <c r="AD61" s="36"/>
      <c r="AE61" s="36"/>
      <c r="AF61" s="36"/>
      <c r="AG61" s="36"/>
      <c r="AH61" s="22"/>
      <c r="AI61" s="2">
        <f t="shared" si="9"/>
        <v>44854</v>
      </c>
      <c r="AJ61" s="20"/>
      <c r="AK61" s="21"/>
      <c r="AL61" s="21"/>
      <c r="AM61" s="21"/>
      <c r="AN61" s="21"/>
      <c r="AO61" s="21"/>
      <c r="AP61" s="21"/>
      <c r="AQ61" s="21"/>
      <c r="AR61" s="21"/>
      <c r="AS61" s="22"/>
      <c r="AT61" s="2">
        <f t="shared" si="10"/>
        <v>44885</v>
      </c>
      <c r="AU61" s="20"/>
      <c r="AV61" s="21"/>
      <c r="AW61" s="21"/>
      <c r="AX61" s="21"/>
      <c r="AY61" s="21"/>
      <c r="AZ61" s="21"/>
      <c r="BA61" s="21"/>
      <c r="BB61" s="21"/>
      <c r="BC61" s="21"/>
      <c r="BD61" s="22"/>
      <c r="BE61" s="2">
        <f t="shared" si="11"/>
        <v>44915</v>
      </c>
      <c r="BF61" s="20"/>
      <c r="BG61" s="21"/>
      <c r="BH61" s="21"/>
      <c r="BI61" s="21"/>
      <c r="BJ61" s="21"/>
      <c r="BK61" s="21"/>
      <c r="BL61" s="21"/>
      <c r="BM61" s="21"/>
      <c r="BN61" s="21"/>
      <c r="BO61" s="22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</row>
    <row r="62" spans="2:103">
      <c r="B62" s="2">
        <f t="shared" si="6"/>
        <v>44763</v>
      </c>
      <c r="C62" s="11"/>
      <c r="D62" s="12"/>
      <c r="E62" s="12"/>
      <c r="F62" s="12"/>
      <c r="G62" s="33"/>
      <c r="H62" s="33"/>
      <c r="I62" s="33"/>
      <c r="J62" s="33"/>
      <c r="K62" s="33"/>
      <c r="L62" s="13"/>
      <c r="M62" s="2">
        <f t="shared" si="7"/>
        <v>44794</v>
      </c>
      <c r="N62" s="20"/>
      <c r="O62" s="21"/>
      <c r="P62" s="21"/>
      <c r="Q62" s="21"/>
      <c r="R62" s="36"/>
      <c r="S62" s="36"/>
      <c r="T62" s="36"/>
      <c r="U62" s="36"/>
      <c r="V62" s="36"/>
      <c r="W62" s="22"/>
      <c r="X62" s="2">
        <f t="shared" si="8"/>
        <v>44825</v>
      </c>
      <c r="Y62" s="20"/>
      <c r="Z62" s="21"/>
      <c r="AA62" s="21"/>
      <c r="AB62" s="21"/>
      <c r="AC62" s="36"/>
      <c r="AD62" s="36"/>
      <c r="AE62" s="36"/>
      <c r="AF62" s="36"/>
      <c r="AG62" s="36"/>
      <c r="AH62" s="22"/>
      <c r="AI62" s="2">
        <f t="shared" si="9"/>
        <v>44855</v>
      </c>
      <c r="AJ62" s="20"/>
      <c r="AK62" s="21"/>
      <c r="AL62" s="21"/>
      <c r="AM62" s="21"/>
      <c r="AN62" s="21"/>
      <c r="AO62" s="21"/>
      <c r="AP62" s="21"/>
      <c r="AQ62" s="21"/>
      <c r="AR62" s="21"/>
      <c r="AS62" s="22"/>
      <c r="AT62" s="2">
        <f t="shared" si="10"/>
        <v>44886</v>
      </c>
      <c r="AU62" s="20"/>
      <c r="AV62" s="21"/>
      <c r="AW62" s="21"/>
      <c r="AX62" s="21"/>
      <c r="AY62" s="21"/>
      <c r="AZ62" s="21"/>
      <c r="BA62" s="21"/>
      <c r="BB62" s="21"/>
      <c r="BC62" s="21"/>
      <c r="BD62" s="22"/>
      <c r="BE62" s="2">
        <f t="shared" si="11"/>
        <v>44916</v>
      </c>
      <c r="BF62" s="20"/>
      <c r="BG62" s="21"/>
      <c r="BH62" s="21"/>
      <c r="BI62" s="21"/>
      <c r="BJ62" s="21"/>
      <c r="BK62" s="21"/>
      <c r="BL62" s="21"/>
      <c r="BM62" s="21"/>
      <c r="BN62" s="21"/>
      <c r="BO62" s="22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</row>
    <row r="63" spans="2:103">
      <c r="B63" s="2">
        <f t="shared" si="6"/>
        <v>44764</v>
      </c>
      <c r="C63" s="11"/>
      <c r="D63" s="12"/>
      <c r="E63" s="12"/>
      <c r="F63" s="12"/>
      <c r="G63" s="33"/>
      <c r="H63" s="33"/>
      <c r="I63" s="33"/>
      <c r="J63" s="33"/>
      <c r="K63" s="33"/>
      <c r="L63" s="13"/>
      <c r="M63" s="2">
        <f t="shared" si="7"/>
        <v>44795</v>
      </c>
      <c r="N63" s="20"/>
      <c r="O63" s="21"/>
      <c r="P63" s="21"/>
      <c r="Q63" s="21"/>
      <c r="R63" s="36"/>
      <c r="S63" s="36"/>
      <c r="T63" s="36"/>
      <c r="U63" s="36"/>
      <c r="V63" s="36"/>
      <c r="W63" s="22"/>
      <c r="X63" s="2">
        <f t="shared" si="8"/>
        <v>44826</v>
      </c>
      <c r="Y63" s="20"/>
      <c r="Z63" s="21"/>
      <c r="AA63" s="21"/>
      <c r="AB63" s="21"/>
      <c r="AC63" s="36"/>
      <c r="AD63" s="36"/>
      <c r="AE63" s="36"/>
      <c r="AF63" s="36"/>
      <c r="AG63" s="36"/>
      <c r="AH63" s="22"/>
      <c r="AI63" s="2">
        <f t="shared" si="9"/>
        <v>44856</v>
      </c>
      <c r="AJ63" s="20"/>
      <c r="AK63" s="21"/>
      <c r="AL63" s="21"/>
      <c r="AM63" s="21"/>
      <c r="AN63" s="21"/>
      <c r="AO63" s="21"/>
      <c r="AP63" s="21"/>
      <c r="AQ63" s="21"/>
      <c r="AR63" s="21"/>
      <c r="AS63" s="22"/>
      <c r="AT63" s="2">
        <f t="shared" si="10"/>
        <v>44887</v>
      </c>
      <c r="AU63" s="20"/>
      <c r="AV63" s="21"/>
      <c r="AW63" s="21"/>
      <c r="AX63" s="21"/>
      <c r="AY63" s="21"/>
      <c r="AZ63" s="21"/>
      <c r="BA63" s="21"/>
      <c r="BB63" s="21"/>
      <c r="BC63" s="21"/>
      <c r="BD63" s="22"/>
      <c r="BE63" s="2">
        <f t="shared" si="11"/>
        <v>44917</v>
      </c>
      <c r="BF63" s="20"/>
      <c r="BG63" s="21"/>
      <c r="BH63" s="21"/>
      <c r="BI63" s="21"/>
      <c r="BJ63" s="21"/>
      <c r="BK63" s="21"/>
      <c r="BL63" s="21"/>
      <c r="BM63" s="21"/>
      <c r="BN63" s="21"/>
      <c r="BO63" s="22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</row>
    <row r="64" spans="2:103">
      <c r="B64" s="2">
        <f t="shared" si="6"/>
        <v>44765</v>
      </c>
      <c r="C64" s="11"/>
      <c r="D64" s="12"/>
      <c r="E64" s="12"/>
      <c r="F64" s="12"/>
      <c r="G64" s="33"/>
      <c r="H64" s="33"/>
      <c r="I64" s="33"/>
      <c r="J64" s="33"/>
      <c r="K64" s="33"/>
      <c r="L64" s="13"/>
      <c r="M64" s="2">
        <f t="shared" si="7"/>
        <v>44796</v>
      </c>
      <c r="N64" s="20"/>
      <c r="O64" s="21"/>
      <c r="P64" s="21"/>
      <c r="Q64" s="21"/>
      <c r="R64" s="36"/>
      <c r="S64" s="36"/>
      <c r="T64" s="36"/>
      <c r="U64" s="36"/>
      <c r="V64" s="36"/>
      <c r="W64" s="22"/>
      <c r="X64" s="2">
        <f t="shared" si="8"/>
        <v>44827</v>
      </c>
      <c r="Y64" s="20"/>
      <c r="Z64" s="21"/>
      <c r="AA64" s="21"/>
      <c r="AB64" s="21"/>
      <c r="AC64" s="36"/>
      <c r="AD64" s="36"/>
      <c r="AE64" s="36"/>
      <c r="AF64" s="36"/>
      <c r="AG64" s="36"/>
      <c r="AH64" s="22"/>
      <c r="AI64" s="2">
        <f t="shared" si="9"/>
        <v>44857</v>
      </c>
      <c r="AJ64" s="20"/>
      <c r="AK64" s="21"/>
      <c r="AL64" s="21"/>
      <c r="AM64" s="21"/>
      <c r="AN64" s="21"/>
      <c r="AO64" s="21"/>
      <c r="AP64" s="21"/>
      <c r="AQ64" s="21"/>
      <c r="AR64" s="21"/>
      <c r="AS64" s="22"/>
      <c r="AT64" s="2">
        <f t="shared" si="10"/>
        <v>44888</v>
      </c>
      <c r="AU64" s="20"/>
      <c r="AV64" s="21"/>
      <c r="AW64" s="21"/>
      <c r="AX64" s="21"/>
      <c r="AY64" s="21"/>
      <c r="AZ64" s="21"/>
      <c r="BA64" s="21"/>
      <c r="BB64" s="21"/>
      <c r="BC64" s="21"/>
      <c r="BD64" s="22"/>
      <c r="BE64" s="2">
        <f t="shared" si="11"/>
        <v>44918</v>
      </c>
      <c r="BF64" s="20"/>
      <c r="BG64" s="21"/>
      <c r="BH64" s="21"/>
      <c r="BI64" s="21"/>
      <c r="BJ64" s="21"/>
      <c r="BK64" s="21"/>
      <c r="BL64" s="21"/>
      <c r="BM64" s="21"/>
      <c r="BN64" s="21"/>
      <c r="BO64" s="22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</row>
    <row r="65" spans="2:103">
      <c r="B65" s="2">
        <f t="shared" si="6"/>
        <v>44766</v>
      </c>
      <c r="C65" s="11"/>
      <c r="D65" s="12"/>
      <c r="E65" s="12"/>
      <c r="F65" s="12"/>
      <c r="G65" s="33"/>
      <c r="H65" s="33"/>
      <c r="I65" s="33"/>
      <c r="J65" s="33"/>
      <c r="K65" s="33"/>
      <c r="L65" s="13"/>
      <c r="M65" s="2">
        <f t="shared" si="7"/>
        <v>44797</v>
      </c>
      <c r="N65" s="20"/>
      <c r="O65" s="21"/>
      <c r="P65" s="21"/>
      <c r="Q65" s="12"/>
      <c r="R65" s="33"/>
      <c r="S65" s="33"/>
      <c r="T65" s="33"/>
      <c r="U65" s="33"/>
      <c r="V65" s="33"/>
      <c r="W65" s="22"/>
      <c r="X65" s="2">
        <f t="shared" si="8"/>
        <v>44828</v>
      </c>
      <c r="Y65" s="20"/>
      <c r="Z65" s="21"/>
      <c r="AA65" s="21"/>
      <c r="AB65" s="21"/>
      <c r="AC65" s="36"/>
      <c r="AD65" s="36"/>
      <c r="AE65" s="36"/>
      <c r="AF65" s="36"/>
      <c r="AG65" s="36"/>
      <c r="AH65" s="22"/>
      <c r="AI65" s="2">
        <f t="shared" si="9"/>
        <v>44858</v>
      </c>
      <c r="AJ65" s="20"/>
      <c r="AK65" s="21"/>
      <c r="AL65" s="21"/>
      <c r="AM65" s="21"/>
      <c r="AN65" s="21"/>
      <c r="AO65" s="21"/>
      <c r="AP65" s="21"/>
      <c r="AQ65" s="21"/>
      <c r="AR65" s="21"/>
      <c r="AS65" s="22"/>
      <c r="AT65" s="2">
        <f t="shared" si="10"/>
        <v>44889</v>
      </c>
      <c r="AU65" s="20"/>
      <c r="AV65" s="21"/>
      <c r="AW65" s="21"/>
      <c r="AX65" s="21"/>
      <c r="AY65" s="21"/>
      <c r="AZ65" s="21"/>
      <c r="BA65" s="21"/>
      <c r="BB65" s="21"/>
      <c r="BC65" s="21"/>
      <c r="BD65" s="22"/>
      <c r="BE65" s="2">
        <f t="shared" si="11"/>
        <v>44919</v>
      </c>
      <c r="BF65" s="20"/>
      <c r="BG65" s="21"/>
      <c r="BH65" s="21"/>
      <c r="BI65" s="21"/>
      <c r="BJ65" s="21"/>
      <c r="BK65" s="21"/>
      <c r="BL65" s="21"/>
      <c r="BM65" s="21"/>
      <c r="BN65" s="21"/>
      <c r="BO65" s="22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</row>
    <row r="66" spans="2:103">
      <c r="B66" s="2">
        <f t="shared" si="6"/>
        <v>44767</v>
      </c>
      <c r="C66" s="11"/>
      <c r="D66" s="12"/>
      <c r="E66" s="12"/>
      <c r="F66" s="12"/>
      <c r="G66" s="33"/>
      <c r="H66" s="33"/>
      <c r="I66" s="33"/>
      <c r="J66" s="33"/>
      <c r="K66" s="33"/>
      <c r="L66" s="13"/>
      <c r="M66" s="2">
        <f t="shared" si="7"/>
        <v>44798</v>
      </c>
      <c r="N66" s="20"/>
      <c r="O66" s="21"/>
      <c r="P66" s="21"/>
      <c r="Q66" s="12"/>
      <c r="R66" s="33"/>
      <c r="S66" s="33"/>
      <c r="T66" s="33"/>
      <c r="U66" s="33"/>
      <c r="V66" s="33"/>
      <c r="W66" s="22"/>
      <c r="X66" s="2">
        <f t="shared" si="8"/>
        <v>44829</v>
      </c>
      <c r="Y66" s="20"/>
      <c r="Z66" s="21"/>
      <c r="AA66" s="21"/>
      <c r="AB66" s="21"/>
      <c r="AC66" s="36"/>
      <c r="AD66" s="36"/>
      <c r="AE66" s="36"/>
      <c r="AF66" s="36"/>
      <c r="AG66" s="36"/>
      <c r="AH66" s="22"/>
      <c r="AI66" s="2">
        <f t="shared" si="9"/>
        <v>44859</v>
      </c>
      <c r="AJ66" s="20"/>
      <c r="AK66" s="21"/>
      <c r="AL66" s="21"/>
      <c r="AM66" s="21"/>
      <c r="AN66" s="21"/>
      <c r="AO66" s="21"/>
      <c r="AP66" s="21"/>
      <c r="AQ66" s="21"/>
      <c r="AR66" s="21"/>
      <c r="AS66" s="22"/>
      <c r="AT66" s="2">
        <f t="shared" si="10"/>
        <v>44890</v>
      </c>
      <c r="AU66" s="20"/>
      <c r="AV66" s="21"/>
      <c r="AW66" s="21"/>
      <c r="AX66" s="21"/>
      <c r="AY66" s="21"/>
      <c r="AZ66" s="21"/>
      <c r="BA66" s="21"/>
      <c r="BB66" s="21"/>
      <c r="BC66" s="21"/>
      <c r="BD66" s="22"/>
      <c r="BE66" s="2">
        <f t="shared" si="11"/>
        <v>44920</v>
      </c>
      <c r="BF66" s="20"/>
      <c r="BG66" s="21"/>
      <c r="BH66" s="21"/>
      <c r="BI66" s="21"/>
      <c r="BJ66" s="21"/>
      <c r="BK66" s="21"/>
      <c r="BL66" s="21"/>
      <c r="BM66" s="21"/>
      <c r="BN66" s="21"/>
      <c r="BO66" s="22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</row>
    <row r="67" spans="2:103">
      <c r="B67" s="2">
        <f t="shared" si="6"/>
        <v>44768</v>
      </c>
      <c r="C67" s="11"/>
      <c r="D67" s="12"/>
      <c r="E67" s="12"/>
      <c r="F67" s="12"/>
      <c r="G67" s="33"/>
      <c r="H67" s="33"/>
      <c r="I67" s="33"/>
      <c r="J67" s="33"/>
      <c r="K67" s="33"/>
      <c r="L67" s="13"/>
      <c r="M67" s="2">
        <f t="shared" si="7"/>
        <v>44799</v>
      </c>
      <c r="N67" s="20"/>
      <c r="O67" s="21"/>
      <c r="P67" s="21"/>
      <c r="Q67" s="12"/>
      <c r="R67" s="33"/>
      <c r="S67" s="33"/>
      <c r="T67" s="33"/>
      <c r="U67" s="33"/>
      <c r="V67" s="33"/>
      <c r="W67" s="22"/>
      <c r="X67" s="2">
        <f t="shared" si="8"/>
        <v>44830</v>
      </c>
      <c r="Y67" s="20"/>
      <c r="Z67" s="21"/>
      <c r="AA67" s="21"/>
      <c r="AB67" s="21"/>
      <c r="AC67" s="36"/>
      <c r="AD67" s="36"/>
      <c r="AE67" s="36"/>
      <c r="AF67" s="36"/>
      <c r="AG67" s="36"/>
      <c r="AH67" s="22"/>
      <c r="AI67" s="2">
        <f t="shared" si="9"/>
        <v>44860</v>
      </c>
      <c r="AJ67" s="20"/>
      <c r="AK67" s="21"/>
      <c r="AL67" s="21"/>
      <c r="AM67" s="21"/>
      <c r="AN67" s="21"/>
      <c r="AO67" s="21"/>
      <c r="AP67" s="21"/>
      <c r="AQ67" s="21"/>
      <c r="AR67" s="21"/>
      <c r="AS67" s="22"/>
      <c r="AT67" s="2">
        <f t="shared" si="10"/>
        <v>44891</v>
      </c>
      <c r="AU67" s="20"/>
      <c r="AV67" s="21"/>
      <c r="AW67" s="21"/>
      <c r="AX67" s="21"/>
      <c r="AY67" s="21"/>
      <c r="AZ67" s="21"/>
      <c r="BA67" s="21"/>
      <c r="BB67" s="21"/>
      <c r="BC67" s="21"/>
      <c r="BD67" s="22"/>
      <c r="BE67" s="2">
        <f t="shared" si="11"/>
        <v>44921</v>
      </c>
      <c r="BF67" s="20"/>
      <c r="BG67" s="21"/>
      <c r="BH67" s="21"/>
      <c r="BI67" s="21"/>
      <c r="BJ67" s="21"/>
      <c r="BK67" s="21"/>
      <c r="BL67" s="21"/>
      <c r="BM67" s="21"/>
      <c r="BN67" s="21"/>
      <c r="BO67" s="22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</row>
    <row r="68" spans="2:103">
      <c r="B68" s="2">
        <f t="shared" si="6"/>
        <v>44769</v>
      </c>
      <c r="C68" s="11"/>
      <c r="D68" s="12"/>
      <c r="E68" s="12"/>
      <c r="F68" s="12"/>
      <c r="G68" s="33"/>
      <c r="H68" s="33"/>
      <c r="I68" s="33"/>
      <c r="J68" s="33"/>
      <c r="K68" s="33"/>
      <c r="L68" s="13"/>
      <c r="M68" s="2">
        <f t="shared" si="7"/>
        <v>44800</v>
      </c>
      <c r="N68" s="20"/>
      <c r="O68" s="21"/>
      <c r="P68" s="21"/>
      <c r="Q68" s="12"/>
      <c r="R68" s="33"/>
      <c r="S68" s="33"/>
      <c r="T68" s="33"/>
      <c r="U68" s="33"/>
      <c r="V68" s="33"/>
      <c r="W68" s="22"/>
      <c r="X68" s="2">
        <f t="shared" si="8"/>
        <v>44831</v>
      </c>
      <c r="Y68" s="20"/>
      <c r="Z68" s="21"/>
      <c r="AA68" s="21"/>
      <c r="AB68" s="21"/>
      <c r="AC68" s="36"/>
      <c r="AD68" s="36"/>
      <c r="AE68" s="36"/>
      <c r="AF68" s="36"/>
      <c r="AG68" s="36"/>
      <c r="AH68" s="22"/>
      <c r="AI68" s="2">
        <f t="shared" si="9"/>
        <v>44861</v>
      </c>
      <c r="AJ68" s="20"/>
      <c r="AK68" s="21"/>
      <c r="AL68" s="21"/>
      <c r="AM68" s="21"/>
      <c r="AN68" s="21"/>
      <c r="AO68" s="21"/>
      <c r="AP68" s="21"/>
      <c r="AQ68" s="21"/>
      <c r="AR68" s="21"/>
      <c r="AS68" s="22"/>
      <c r="AT68" s="2">
        <f t="shared" si="10"/>
        <v>44892</v>
      </c>
      <c r="AU68" s="20"/>
      <c r="AV68" s="21"/>
      <c r="AW68" s="21"/>
      <c r="AX68" s="21"/>
      <c r="AY68" s="21"/>
      <c r="AZ68" s="21"/>
      <c r="BA68" s="21"/>
      <c r="BB68" s="21"/>
      <c r="BC68" s="21"/>
      <c r="BD68" s="22"/>
      <c r="BE68" s="2">
        <f t="shared" si="11"/>
        <v>44922</v>
      </c>
      <c r="BF68" s="20"/>
      <c r="BG68" s="21"/>
      <c r="BH68" s="21"/>
      <c r="BI68" s="21"/>
      <c r="BJ68" s="21"/>
      <c r="BK68" s="21"/>
      <c r="BL68" s="21"/>
      <c r="BM68" s="21"/>
      <c r="BN68" s="21"/>
      <c r="BO68" s="22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</row>
    <row r="69" spans="2:103">
      <c r="B69" s="2">
        <f t="shared" si="6"/>
        <v>44770</v>
      </c>
      <c r="C69" s="11"/>
      <c r="D69" s="12"/>
      <c r="E69" s="12"/>
      <c r="F69" s="12"/>
      <c r="G69" s="33"/>
      <c r="H69" s="33"/>
      <c r="I69" s="33"/>
      <c r="J69" s="33"/>
      <c r="K69" s="33"/>
      <c r="L69" s="13"/>
      <c r="M69" s="2">
        <f t="shared" si="7"/>
        <v>44801</v>
      </c>
      <c r="N69" s="20"/>
      <c r="O69" s="21"/>
      <c r="P69" s="21"/>
      <c r="Q69" s="12"/>
      <c r="R69" s="33"/>
      <c r="S69" s="33"/>
      <c r="T69" s="33"/>
      <c r="U69" s="33"/>
      <c r="V69" s="33"/>
      <c r="W69" s="22"/>
      <c r="X69" s="2">
        <f t="shared" si="8"/>
        <v>44832</v>
      </c>
      <c r="Y69" s="20"/>
      <c r="Z69" s="21"/>
      <c r="AA69" s="21"/>
      <c r="AB69" s="21"/>
      <c r="AC69" s="36"/>
      <c r="AD69" s="36"/>
      <c r="AE69" s="36"/>
      <c r="AF69" s="36"/>
      <c r="AG69" s="36"/>
      <c r="AH69" s="22"/>
      <c r="AI69" s="2">
        <f t="shared" si="9"/>
        <v>44862</v>
      </c>
      <c r="AJ69" s="20"/>
      <c r="AK69" s="21"/>
      <c r="AL69" s="21"/>
      <c r="AM69" s="21"/>
      <c r="AN69" s="21"/>
      <c r="AO69" s="21"/>
      <c r="AP69" s="21"/>
      <c r="AQ69" s="21"/>
      <c r="AR69" s="21"/>
      <c r="AS69" s="22"/>
      <c r="AT69" s="2">
        <f t="shared" si="10"/>
        <v>44893</v>
      </c>
      <c r="AU69" s="20"/>
      <c r="AV69" s="21"/>
      <c r="AW69" s="21"/>
      <c r="AX69" s="21"/>
      <c r="AY69" s="21"/>
      <c r="AZ69" s="21"/>
      <c r="BA69" s="21"/>
      <c r="BB69" s="21"/>
      <c r="BC69" s="21"/>
      <c r="BD69" s="22"/>
      <c r="BE69" s="2">
        <f t="shared" si="11"/>
        <v>44923</v>
      </c>
      <c r="BF69" s="20"/>
      <c r="BG69" s="21"/>
      <c r="BH69" s="21"/>
      <c r="BI69" s="21"/>
      <c r="BJ69" s="21"/>
      <c r="BK69" s="21"/>
      <c r="BL69" s="21"/>
      <c r="BM69" s="21"/>
      <c r="BN69" s="21"/>
      <c r="BO69" s="22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</row>
    <row r="70" spans="2:103">
      <c r="B70" s="2">
        <f t="shared" si="6"/>
        <v>44771</v>
      </c>
      <c r="C70" s="11"/>
      <c r="D70" s="12"/>
      <c r="E70" s="12"/>
      <c r="F70" s="12"/>
      <c r="G70" s="33"/>
      <c r="H70" s="33"/>
      <c r="I70" s="33"/>
      <c r="J70" s="33"/>
      <c r="K70" s="33"/>
      <c r="L70" s="13"/>
      <c r="M70" s="2">
        <f t="shared" si="7"/>
        <v>44802</v>
      </c>
      <c r="N70" s="20"/>
      <c r="O70" s="21"/>
      <c r="P70" s="21"/>
      <c r="Q70" s="21"/>
      <c r="R70" s="36"/>
      <c r="S70" s="36"/>
      <c r="T70" s="36"/>
      <c r="U70" s="36"/>
      <c r="V70" s="36"/>
      <c r="W70" s="22"/>
      <c r="X70" s="2">
        <f t="shared" si="8"/>
        <v>44833</v>
      </c>
      <c r="Y70" s="20"/>
      <c r="Z70" s="21"/>
      <c r="AA70" s="21"/>
      <c r="AB70" s="21"/>
      <c r="AC70" s="36"/>
      <c r="AD70" s="36"/>
      <c r="AE70" s="36"/>
      <c r="AF70" s="36"/>
      <c r="AG70" s="36"/>
      <c r="AH70" s="22"/>
      <c r="AI70" s="2">
        <f t="shared" si="9"/>
        <v>44863</v>
      </c>
      <c r="AJ70" s="20"/>
      <c r="AK70" s="21"/>
      <c r="AL70" s="21"/>
      <c r="AM70" s="21"/>
      <c r="AN70" s="21"/>
      <c r="AO70" s="21"/>
      <c r="AP70" s="21"/>
      <c r="AQ70" s="21"/>
      <c r="AR70" s="21"/>
      <c r="AS70" s="22"/>
      <c r="AT70" s="2">
        <f t="shared" si="10"/>
        <v>44894</v>
      </c>
      <c r="AU70" s="20"/>
      <c r="AV70" s="21"/>
      <c r="AW70" s="21"/>
      <c r="AX70" s="21"/>
      <c r="AY70" s="21"/>
      <c r="AZ70" s="21"/>
      <c r="BA70" s="21"/>
      <c r="BB70" s="21"/>
      <c r="BC70" s="21"/>
      <c r="BD70" s="22"/>
      <c r="BE70" s="2">
        <f t="shared" si="11"/>
        <v>44924</v>
      </c>
      <c r="BF70" s="20"/>
      <c r="BG70" s="21"/>
      <c r="BH70" s="21"/>
      <c r="BI70" s="21"/>
      <c r="BJ70" s="21"/>
      <c r="BK70" s="21"/>
      <c r="BL70" s="21"/>
      <c r="BM70" s="21"/>
      <c r="BN70" s="21"/>
      <c r="BO70" s="22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</row>
    <row r="71" spans="2:103">
      <c r="B71" s="2">
        <f t="shared" si="6"/>
        <v>44772</v>
      </c>
      <c r="C71" s="11"/>
      <c r="D71" s="12"/>
      <c r="E71" s="12"/>
      <c r="F71" s="12"/>
      <c r="G71" s="33"/>
      <c r="H71" s="33"/>
      <c r="I71" s="33"/>
      <c r="J71" s="33"/>
      <c r="K71" s="33"/>
      <c r="L71" s="13"/>
      <c r="M71" s="2">
        <f t="shared" si="7"/>
        <v>44803</v>
      </c>
      <c r="N71" s="20"/>
      <c r="O71" s="21"/>
      <c r="P71" s="21"/>
      <c r="Q71" s="21"/>
      <c r="R71" s="36"/>
      <c r="S71" s="36"/>
      <c r="T71" s="36"/>
      <c r="U71" s="36"/>
      <c r="V71" s="36"/>
      <c r="W71" s="22"/>
      <c r="X71" s="2">
        <f t="shared" si="8"/>
        <v>44834</v>
      </c>
      <c r="Y71" s="20"/>
      <c r="Z71" s="21"/>
      <c r="AA71" s="21"/>
      <c r="AB71" s="21"/>
      <c r="AC71" s="36"/>
      <c r="AD71" s="36"/>
      <c r="AE71" s="36"/>
      <c r="AF71" s="36"/>
      <c r="AG71" s="36"/>
      <c r="AH71" s="22"/>
      <c r="AI71" s="2">
        <f t="shared" si="9"/>
        <v>44864</v>
      </c>
      <c r="AJ71" s="20"/>
      <c r="AK71" s="21"/>
      <c r="AL71" s="21"/>
      <c r="AM71" s="21"/>
      <c r="AN71" s="21"/>
      <c r="AO71" s="21"/>
      <c r="AP71" s="21"/>
      <c r="AQ71" s="21"/>
      <c r="AR71" s="21"/>
      <c r="AS71" s="22"/>
      <c r="AT71" s="2">
        <f t="shared" si="10"/>
        <v>44895</v>
      </c>
      <c r="AU71" s="20"/>
      <c r="AV71" s="21"/>
      <c r="AW71" s="21"/>
      <c r="AX71" s="21"/>
      <c r="AY71" s="21"/>
      <c r="AZ71" s="21"/>
      <c r="BA71" s="21"/>
      <c r="BB71" s="21"/>
      <c r="BC71" s="21"/>
      <c r="BD71" s="22"/>
      <c r="BE71" s="2">
        <f t="shared" si="11"/>
        <v>44925</v>
      </c>
      <c r="BF71" s="20"/>
      <c r="BG71" s="21"/>
      <c r="BH71" s="21"/>
      <c r="BI71" s="21"/>
      <c r="BJ71" s="21"/>
      <c r="BK71" s="21"/>
      <c r="BL71" s="21"/>
      <c r="BM71" s="21"/>
      <c r="BN71" s="21"/>
      <c r="BO71" s="22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</row>
    <row r="72" spans="2:103" ht="15.75" thickBot="1">
      <c r="B72" s="3">
        <f t="shared" si="6"/>
        <v>44773</v>
      </c>
      <c r="C72" s="14"/>
      <c r="D72" s="15"/>
      <c r="E72" s="15"/>
      <c r="F72" s="15"/>
      <c r="G72" s="34"/>
      <c r="H72" s="34"/>
      <c r="I72" s="34"/>
      <c r="J72" s="34"/>
      <c r="K72" s="34"/>
      <c r="L72" s="16"/>
      <c r="M72" s="3">
        <f t="shared" si="7"/>
        <v>44804</v>
      </c>
      <c r="N72" s="23"/>
      <c r="O72" s="24"/>
      <c r="P72" s="24"/>
      <c r="Q72" s="24"/>
      <c r="R72" s="37"/>
      <c r="S72" s="37"/>
      <c r="T72" s="37"/>
      <c r="U72" s="37"/>
      <c r="V72" s="37"/>
      <c r="W72" s="25"/>
      <c r="X72" s="3" t="str">
        <f t="shared" si="8"/>
        <v/>
      </c>
      <c r="Y72" s="23"/>
      <c r="Z72" s="24"/>
      <c r="AA72" s="24"/>
      <c r="AB72" s="24"/>
      <c r="AC72" s="37"/>
      <c r="AD72" s="37"/>
      <c r="AE72" s="37"/>
      <c r="AF72" s="37"/>
      <c r="AG72" s="37"/>
      <c r="AH72" s="25"/>
      <c r="AI72" s="3">
        <f t="shared" si="9"/>
        <v>44865</v>
      </c>
      <c r="AJ72" s="23"/>
      <c r="AK72" s="24"/>
      <c r="AL72" s="24"/>
      <c r="AM72" s="24"/>
      <c r="AN72" s="24"/>
      <c r="AO72" s="24"/>
      <c r="AP72" s="24"/>
      <c r="AQ72" s="24"/>
      <c r="AR72" s="24"/>
      <c r="AS72" s="25"/>
      <c r="AT72" s="3" t="str">
        <f t="shared" si="10"/>
        <v/>
      </c>
      <c r="AU72" s="23"/>
      <c r="AV72" s="24"/>
      <c r="AW72" s="24"/>
      <c r="AX72" s="24"/>
      <c r="AY72" s="24"/>
      <c r="AZ72" s="24"/>
      <c r="BA72" s="24"/>
      <c r="BB72" s="24"/>
      <c r="BC72" s="24"/>
      <c r="BD72" s="25"/>
      <c r="BE72" s="3">
        <f t="shared" si="11"/>
        <v>44926</v>
      </c>
      <c r="BF72" s="23"/>
      <c r="BG72" s="24"/>
      <c r="BH72" s="24"/>
      <c r="BI72" s="24"/>
      <c r="BJ72" s="24"/>
      <c r="BK72" s="24"/>
      <c r="BL72" s="24"/>
      <c r="BM72" s="24"/>
      <c r="BN72" s="24"/>
      <c r="BO72" s="25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</row>
    <row r="73" spans="2:103" ht="15.75" thickBot="1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</row>
    <row r="74" spans="2:103" ht="14.45" customHeight="1">
      <c r="B74" s="165" t="s">
        <v>17</v>
      </c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7"/>
      <c r="R74" s="150" t="s">
        <v>18</v>
      </c>
      <c r="S74" s="151"/>
      <c r="T74" s="151"/>
      <c r="U74" s="151"/>
      <c r="V74" s="151"/>
      <c r="W74" s="152"/>
      <c r="X74" s="171" t="s">
        <v>19</v>
      </c>
      <c r="Y74" s="166"/>
      <c r="Z74" s="166"/>
      <c r="AA74" s="173" t="s">
        <v>20</v>
      </c>
      <c r="AB74" s="173"/>
      <c r="AC74" s="173"/>
      <c r="AD74" s="173"/>
      <c r="AE74" s="173"/>
      <c r="AF74" s="173"/>
      <c r="AG74" s="173"/>
      <c r="AH74" s="173"/>
      <c r="AI74" s="156" t="s">
        <v>21</v>
      </c>
      <c r="AJ74" s="157"/>
      <c r="AK74" s="157"/>
      <c r="AL74" s="157"/>
      <c r="AM74" s="157"/>
      <c r="AN74" s="158"/>
      <c r="AO74" s="128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30"/>
      <c r="BF74" s="107"/>
      <c r="BG74" s="108"/>
      <c r="BH74" s="108"/>
      <c r="BI74" s="108"/>
      <c r="BJ74" s="108"/>
      <c r="BK74" s="108"/>
      <c r="BL74" s="108"/>
      <c r="BM74" s="108"/>
      <c r="BN74" s="108"/>
      <c r="BO74" s="109"/>
      <c r="BP74" s="62"/>
      <c r="BQ74" s="62"/>
      <c r="BR74" s="62"/>
      <c r="BS74" s="62"/>
      <c r="BT74" s="62"/>
      <c r="BU74" s="62"/>
      <c r="BV74" s="62"/>
      <c r="BW74" s="187" t="s">
        <v>48</v>
      </c>
      <c r="BX74" s="188"/>
      <c r="BY74" s="188"/>
      <c r="BZ74" s="188"/>
      <c r="CA74" s="188"/>
      <c r="CB74" s="80"/>
      <c r="CC74" s="191" t="s">
        <v>61</v>
      </c>
      <c r="CD74" s="191"/>
      <c r="CE74" s="191"/>
      <c r="CF74" s="191"/>
      <c r="CG74" s="192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2:103" ht="15" customHeight="1" thickBot="1"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70"/>
      <c r="R75" s="153"/>
      <c r="S75" s="154"/>
      <c r="T75" s="154"/>
      <c r="U75" s="154"/>
      <c r="V75" s="154"/>
      <c r="W75" s="155"/>
      <c r="X75" s="172"/>
      <c r="Y75" s="169"/>
      <c r="Z75" s="169"/>
      <c r="AA75" s="174"/>
      <c r="AB75" s="174"/>
      <c r="AC75" s="174"/>
      <c r="AD75" s="174"/>
      <c r="AE75" s="174"/>
      <c r="AF75" s="174"/>
      <c r="AG75" s="174"/>
      <c r="AH75" s="174"/>
      <c r="AI75" s="159"/>
      <c r="AJ75" s="160"/>
      <c r="AK75" s="160"/>
      <c r="AL75" s="160"/>
      <c r="AM75" s="160"/>
      <c r="AN75" s="161"/>
      <c r="AO75" s="128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30"/>
      <c r="BF75" s="110"/>
      <c r="BG75" s="111"/>
      <c r="BH75" s="111"/>
      <c r="BI75" s="111"/>
      <c r="BJ75" s="111"/>
      <c r="BK75" s="111"/>
      <c r="BL75" s="111"/>
      <c r="BM75" s="111"/>
      <c r="BN75" s="111"/>
      <c r="BO75" s="112"/>
      <c r="BP75" s="68"/>
      <c r="BQ75" s="68"/>
      <c r="BR75" s="68"/>
      <c r="BS75" s="68"/>
      <c r="BT75" s="68"/>
      <c r="BU75" s="68"/>
      <c r="BV75" s="68"/>
      <c r="BW75" s="189"/>
      <c r="BX75" s="190"/>
      <c r="BY75" s="190"/>
      <c r="BZ75" s="190"/>
      <c r="CA75" s="190"/>
      <c r="CB75" s="81"/>
      <c r="CC75" s="193"/>
      <c r="CD75" s="193"/>
      <c r="CE75" s="193"/>
      <c r="CF75" s="193"/>
      <c r="CG75" s="194"/>
    </row>
    <row r="76" spans="2:103"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4"/>
      <c r="AO76" s="128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30"/>
      <c r="BF76" s="110"/>
      <c r="BG76" s="111"/>
      <c r="BH76" s="111"/>
      <c r="BI76" s="111"/>
      <c r="BJ76" s="111"/>
      <c r="BK76" s="111"/>
      <c r="BL76" s="111"/>
      <c r="BM76" s="111"/>
      <c r="BN76" s="111"/>
      <c r="BO76" s="112"/>
      <c r="BP76" s="68"/>
      <c r="BQ76" s="68"/>
      <c r="BR76" s="68"/>
      <c r="BS76" s="68"/>
      <c r="BT76" s="68"/>
      <c r="BU76" s="68"/>
      <c r="BV76" s="68"/>
      <c r="BW76" s="195"/>
      <c r="BX76" s="196"/>
      <c r="BY76" s="196"/>
      <c r="BZ76" s="196"/>
      <c r="CA76" s="196"/>
      <c r="CB76" s="196"/>
      <c r="CC76" s="196"/>
      <c r="CD76" s="196"/>
      <c r="CE76" s="196"/>
      <c r="CF76" s="196"/>
      <c r="CG76" s="197"/>
    </row>
    <row r="77" spans="2:103" ht="15" customHeight="1">
      <c r="B77" s="179"/>
      <c r="C77" s="145">
        <v>1</v>
      </c>
      <c r="D77" s="145"/>
      <c r="E77" s="145"/>
      <c r="F77" s="146" t="s">
        <v>68</v>
      </c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34">
        <v>0</v>
      </c>
      <c r="S77" s="135"/>
      <c r="T77" s="135"/>
      <c r="U77" s="135"/>
      <c r="V77" s="135"/>
      <c r="W77" s="136"/>
      <c r="X77" s="140">
        <v>30</v>
      </c>
      <c r="Y77" s="140"/>
      <c r="Z77" s="140"/>
      <c r="AA77" s="144">
        <f>SUM(N133,N136,N139,N142,N145,N148,N151,N154,N157,N160,N163,N166)</f>
        <v>7</v>
      </c>
      <c r="AB77" s="144"/>
      <c r="AC77" s="144"/>
      <c r="AD77" s="144"/>
      <c r="AE77" s="144"/>
      <c r="AF77" s="144"/>
      <c r="AG77" s="144"/>
      <c r="AH77" s="144"/>
      <c r="AI77" s="119">
        <f>R77+X77-AA77</f>
        <v>23</v>
      </c>
      <c r="AJ77" s="120"/>
      <c r="AK77" s="120"/>
      <c r="AL77" s="120"/>
      <c r="AM77" s="120"/>
      <c r="AN77" s="121"/>
      <c r="AO77" s="128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30"/>
      <c r="BF77" s="110"/>
      <c r="BG77" s="111"/>
      <c r="BH77" s="111"/>
      <c r="BI77" s="111"/>
      <c r="BJ77" s="111"/>
      <c r="BK77" s="111"/>
      <c r="BL77" s="111"/>
      <c r="BM77" s="111"/>
      <c r="BN77" s="111"/>
      <c r="BO77" s="112"/>
      <c r="BP77" s="68"/>
      <c r="BQ77" s="68"/>
      <c r="BR77" s="68"/>
      <c r="BS77" s="68"/>
      <c r="BT77" s="68"/>
      <c r="BU77" s="68"/>
      <c r="BV77" s="68"/>
      <c r="BW77" s="182">
        <f>SUM(N134,N137,N140,N143,N146,N149,N152,N155,N158,N161,N164,N167)</f>
        <v>0</v>
      </c>
      <c r="BX77" s="183"/>
      <c r="BY77" s="183"/>
      <c r="BZ77" s="183"/>
      <c r="CA77" s="183"/>
      <c r="CB77" s="79"/>
      <c r="CC77" s="183">
        <f>SUM(N135,N138,N141,N144,N147,N150,N153,N156,N159,N162,N165,N168)</f>
        <v>0</v>
      </c>
      <c r="CD77" s="183"/>
      <c r="CE77" s="183"/>
      <c r="CF77" s="183"/>
      <c r="CG77" s="198"/>
    </row>
    <row r="78" spans="2:103" ht="15" customHeight="1">
      <c r="B78" s="180"/>
      <c r="C78" s="145"/>
      <c r="D78" s="145"/>
      <c r="E78" s="145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37"/>
      <c r="S78" s="138"/>
      <c r="T78" s="138"/>
      <c r="U78" s="138"/>
      <c r="V78" s="138"/>
      <c r="W78" s="139"/>
      <c r="X78" s="140"/>
      <c r="Y78" s="140"/>
      <c r="Z78" s="140"/>
      <c r="AA78" s="144"/>
      <c r="AB78" s="144"/>
      <c r="AC78" s="144"/>
      <c r="AD78" s="144"/>
      <c r="AE78" s="144"/>
      <c r="AF78" s="144"/>
      <c r="AG78" s="144"/>
      <c r="AH78" s="144"/>
      <c r="AI78" s="122"/>
      <c r="AJ78" s="123"/>
      <c r="AK78" s="123"/>
      <c r="AL78" s="123"/>
      <c r="AM78" s="123"/>
      <c r="AN78" s="124"/>
      <c r="AO78" s="128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30"/>
      <c r="BF78" s="110"/>
      <c r="BG78" s="111"/>
      <c r="BH78" s="111"/>
      <c r="BI78" s="111"/>
      <c r="BJ78" s="111"/>
      <c r="BK78" s="111"/>
      <c r="BL78" s="111"/>
      <c r="BM78" s="111"/>
      <c r="BN78" s="111"/>
      <c r="BO78" s="112"/>
      <c r="BP78" s="68"/>
      <c r="BQ78" s="68"/>
      <c r="BR78" s="68"/>
      <c r="BS78" s="68"/>
      <c r="BT78" s="68"/>
      <c r="BU78" s="68"/>
      <c r="BV78" s="68"/>
      <c r="BW78" s="182"/>
      <c r="BX78" s="183"/>
      <c r="BY78" s="183"/>
      <c r="BZ78" s="183"/>
      <c r="CA78" s="183"/>
      <c r="CB78" s="79"/>
      <c r="CC78" s="183"/>
      <c r="CD78" s="183"/>
      <c r="CE78" s="183"/>
      <c r="CF78" s="183"/>
      <c r="CG78" s="198"/>
    </row>
    <row r="79" spans="2:103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8"/>
      <c r="AO79" s="128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30"/>
      <c r="BF79" s="110"/>
      <c r="BG79" s="111"/>
      <c r="BH79" s="111"/>
      <c r="BI79" s="111"/>
      <c r="BJ79" s="111"/>
      <c r="BK79" s="111"/>
      <c r="BL79" s="111"/>
      <c r="BM79" s="111"/>
      <c r="BN79" s="111"/>
      <c r="BO79" s="112"/>
      <c r="BP79" s="68"/>
      <c r="BQ79" s="68"/>
      <c r="BR79" s="68"/>
      <c r="BS79" s="68"/>
      <c r="BT79" s="68"/>
      <c r="BU79" s="68"/>
      <c r="BV79" s="68"/>
      <c r="BW79" s="182"/>
      <c r="BX79" s="183"/>
      <c r="BY79" s="183"/>
      <c r="BZ79" s="183"/>
      <c r="CA79" s="183"/>
      <c r="CB79" s="183"/>
      <c r="CC79" s="183"/>
      <c r="CD79" s="183"/>
      <c r="CE79" s="183"/>
      <c r="CF79" s="183"/>
      <c r="CG79" s="198"/>
    </row>
    <row r="80" spans="2:103" ht="15" customHeight="1">
      <c r="B80" s="41"/>
      <c r="C80" s="145">
        <v>2</v>
      </c>
      <c r="D80" s="145"/>
      <c r="E80" s="145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34">
        <v>0</v>
      </c>
      <c r="S80" s="135"/>
      <c r="T80" s="135"/>
      <c r="U80" s="135"/>
      <c r="V80" s="135"/>
      <c r="W80" s="136"/>
      <c r="X80" s="140">
        <v>30</v>
      </c>
      <c r="Y80" s="140"/>
      <c r="Z80" s="140"/>
      <c r="AA80" s="144">
        <f>SUM(O136,O133,O139,O142,O145,O148,O151,O154,O157,O160,O163,O166)</f>
        <v>3</v>
      </c>
      <c r="AB80" s="144"/>
      <c r="AC80" s="144"/>
      <c r="AD80" s="144"/>
      <c r="AE80" s="144"/>
      <c r="AF80" s="144"/>
      <c r="AG80" s="144"/>
      <c r="AH80" s="144"/>
      <c r="AI80" s="119">
        <f>R80+X80-AA80</f>
        <v>27</v>
      </c>
      <c r="AJ80" s="120"/>
      <c r="AK80" s="120"/>
      <c r="AL80" s="120"/>
      <c r="AM80" s="120"/>
      <c r="AN80" s="121"/>
      <c r="AO80" s="128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30"/>
      <c r="BF80" s="110"/>
      <c r="BG80" s="111"/>
      <c r="BH80" s="111"/>
      <c r="BI80" s="111"/>
      <c r="BJ80" s="111"/>
      <c r="BK80" s="111"/>
      <c r="BL80" s="111"/>
      <c r="BM80" s="111"/>
      <c r="BN80" s="111"/>
      <c r="BO80" s="112"/>
      <c r="BP80" s="68"/>
      <c r="BQ80" s="68"/>
      <c r="BR80" s="68"/>
      <c r="BS80" s="68"/>
      <c r="BT80" s="68"/>
      <c r="BU80" s="68"/>
      <c r="BV80" s="68"/>
      <c r="BW80" s="182">
        <f>SUM(O134,O137,O140,O143,O146,O149,O152,O155,O158,O161,O164,O167)</f>
        <v>0</v>
      </c>
      <c r="BX80" s="183"/>
      <c r="BY80" s="183"/>
      <c r="BZ80" s="183"/>
      <c r="CA80" s="183"/>
      <c r="CB80" s="79"/>
      <c r="CC80" s="183">
        <f>SUM(O135,O138,O141,O144,O147,O150,O153,O156,O159,O162,O165,O168)</f>
        <v>0</v>
      </c>
      <c r="CD80" s="183"/>
      <c r="CE80" s="183"/>
      <c r="CF80" s="183"/>
      <c r="CG80" s="198"/>
    </row>
    <row r="81" spans="2:85" ht="15" customHeight="1">
      <c r="B81" s="42"/>
      <c r="C81" s="145"/>
      <c r="D81" s="145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37"/>
      <c r="S81" s="138"/>
      <c r="T81" s="138"/>
      <c r="U81" s="138"/>
      <c r="V81" s="138"/>
      <c r="W81" s="139"/>
      <c r="X81" s="140"/>
      <c r="Y81" s="140"/>
      <c r="Z81" s="140"/>
      <c r="AA81" s="144"/>
      <c r="AB81" s="144"/>
      <c r="AC81" s="144"/>
      <c r="AD81" s="144"/>
      <c r="AE81" s="144"/>
      <c r="AF81" s="144"/>
      <c r="AG81" s="144"/>
      <c r="AH81" s="144"/>
      <c r="AI81" s="122"/>
      <c r="AJ81" s="123"/>
      <c r="AK81" s="123"/>
      <c r="AL81" s="123"/>
      <c r="AM81" s="123"/>
      <c r="AN81" s="124"/>
      <c r="AO81" s="128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30"/>
      <c r="BF81" s="110"/>
      <c r="BG81" s="111"/>
      <c r="BH81" s="111"/>
      <c r="BI81" s="111"/>
      <c r="BJ81" s="111"/>
      <c r="BK81" s="111"/>
      <c r="BL81" s="111"/>
      <c r="BM81" s="111"/>
      <c r="BN81" s="111"/>
      <c r="BO81" s="112"/>
      <c r="BP81" s="68"/>
      <c r="BQ81" s="68"/>
      <c r="BR81" s="68"/>
      <c r="BS81" s="68"/>
      <c r="BT81" s="68"/>
      <c r="BU81" s="68"/>
      <c r="BV81" s="68"/>
      <c r="BW81" s="182"/>
      <c r="BX81" s="183"/>
      <c r="BY81" s="183"/>
      <c r="BZ81" s="183"/>
      <c r="CA81" s="183"/>
      <c r="CB81" s="79"/>
      <c r="CC81" s="183"/>
      <c r="CD81" s="183"/>
      <c r="CE81" s="183"/>
      <c r="CF81" s="183"/>
      <c r="CG81" s="198"/>
    </row>
    <row r="82" spans="2:85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8"/>
      <c r="AO82" s="128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30"/>
      <c r="BF82" s="110"/>
      <c r="BG82" s="111"/>
      <c r="BH82" s="111"/>
      <c r="BI82" s="111"/>
      <c r="BJ82" s="111"/>
      <c r="BK82" s="111"/>
      <c r="BL82" s="111"/>
      <c r="BM82" s="111"/>
      <c r="BN82" s="111"/>
      <c r="BO82" s="112"/>
      <c r="BP82" s="68"/>
      <c r="BQ82" s="68"/>
      <c r="BR82" s="68"/>
      <c r="BS82" s="68"/>
      <c r="BT82" s="68"/>
      <c r="BU82" s="68"/>
      <c r="BV82" s="68"/>
      <c r="BW82" s="182"/>
      <c r="BX82" s="183"/>
      <c r="BY82" s="183"/>
      <c r="BZ82" s="183"/>
      <c r="CA82" s="183"/>
      <c r="CB82" s="183"/>
      <c r="CC82" s="183"/>
      <c r="CD82" s="183"/>
      <c r="CE82" s="183"/>
      <c r="CF82" s="183"/>
      <c r="CG82" s="198"/>
    </row>
    <row r="83" spans="2:85" ht="15" customHeight="1">
      <c r="B83" s="43"/>
      <c r="C83" s="145">
        <v>3</v>
      </c>
      <c r="D83" s="145"/>
      <c r="E83" s="145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34">
        <v>0</v>
      </c>
      <c r="S83" s="135"/>
      <c r="T83" s="135"/>
      <c r="U83" s="135"/>
      <c r="V83" s="135"/>
      <c r="W83" s="136"/>
      <c r="X83" s="140">
        <v>30</v>
      </c>
      <c r="Y83" s="140"/>
      <c r="Z83" s="140"/>
      <c r="AA83" s="144">
        <f>SUM(P133,P136,P139,P142,P145,P148,P151,P154,P157,P160,P163,P166)</f>
        <v>9</v>
      </c>
      <c r="AB83" s="144"/>
      <c r="AC83" s="144"/>
      <c r="AD83" s="144">
        <f>SUM(P133:P167)</f>
        <v>9</v>
      </c>
      <c r="AE83" s="144"/>
      <c r="AF83" s="144"/>
      <c r="AG83" s="144"/>
      <c r="AH83" s="144"/>
      <c r="AI83" s="119">
        <f>R83+X83-AA83</f>
        <v>21</v>
      </c>
      <c r="AJ83" s="120"/>
      <c r="AK83" s="120"/>
      <c r="AL83" s="120"/>
      <c r="AM83" s="120"/>
      <c r="AN83" s="121"/>
      <c r="AO83" s="128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30"/>
      <c r="BF83" s="110"/>
      <c r="BG83" s="111"/>
      <c r="BH83" s="111"/>
      <c r="BI83" s="111"/>
      <c r="BJ83" s="111"/>
      <c r="BK83" s="111"/>
      <c r="BL83" s="111"/>
      <c r="BM83" s="111"/>
      <c r="BN83" s="111"/>
      <c r="BO83" s="112"/>
      <c r="BP83" s="68"/>
      <c r="BQ83" s="68"/>
      <c r="BR83" s="68"/>
      <c r="BS83" s="68"/>
      <c r="BT83" s="68"/>
      <c r="BU83" s="68"/>
      <c r="BV83" s="68"/>
      <c r="BW83" s="182">
        <f>SUM(P134,P137,P140,P143,P146,P149,P152,P155,P158,P161,P164,P167)</f>
        <v>0</v>
      </c>
      <c r="BX83" s="183"/>
      <c r="BY83" s="183"/>
      <c r="BZ83" s="183"/>
      <c r="CA83" s="183"/>
      <c r="CB83" s="79"/>
      <c r="CC83" s="183">
        <f>SUM(P135,P138,P141,P144,P147,P150,P153,P156,P159,P162,P165,P168)</f>
        <v>0</v>
      </c>
      <c r="CD83" s="183"/>
      <c r="CE83" s="183"/>
      <c r="CF83" s="183"/>
      <c r="CG83" s="198"/>
    </row>
    <row r="84" spans="2:85" ht="15" customHeight="1">
      <c r="B84" s="44"/>
      <c r="C84" s="145"/>
      <c r="D84" s="145"/>
      <c r="E84" s="145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37"/>
      <c r="S84" s="138"/>
      <c r="T84" s="138"/>
      <c r="U84" s="138"/>
      <c r="V84" s="138"/>
      <c r="W84" s="139"/>
      <c r="X84" s="140"/>
      <c r="Y84" s="140"/>
      <c r="Z84" s="140"/>
      <c r="AA84" s="144"/>
      <c r="AB84" s="144"/>
      <c r="AC84" s="144"/>
      <c r="AD84" s="144"/>
      <c r="AE84" s="144"/>
      <c r="AF84" s="144"/>
      <c r="AG84" s="144"/>
      <c r="AH84" s="144"/>
      <c r="AI84" s="122"/>
      <c r="AJ84" s="123"/>
      <c r="AK84" s="123"/>
      <c r="AL84" s="123"/>
      <c r="AM84" s="123"/>
      <c r="AN84" s="124"/>
      <c r="AO84" s="128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30"/>
      <c r="BF84" s="110"/>
      <c r="BG84" s="111"/>
      <c r="BH84" s="111"/>
      <c r="BI84" s="111"/>
      <c r="BJ84" s="111"/>
      <c r="BK84" s="111"/>
      <c r="BL84" s="111"/>
      <c r="BM84" s="111"/>
      <c r="BN84" s="111"/>
      <c r="BO84" s="112"/>
      <c r="BP84" s="68"/>
      <c r="BQ84" s="68"/>
      <c r="BR84" s="68"/>
      <c r="BS84" s="68"/>
      <c r="BT84" s="68"/>
      <c r="BU84" s="68"/>
      <c r="BV84" s="68"/>
      <c r="BW84" s="182"/>
      <c r="BX84" s="183"/>
      <c r="BY84" s="183"/>
      <c r="BZ84" s="183"/>
      <c r="CA84" s="183"/>
      <c r="CB84" s="79"/>
      <c r="CC84" s="183"/>
      <c r="CD84" s="183"/>
      <c r="CE84" s="183"/>
      <c r="CF84" s="183"/>
      <c r="CG84" s="198"/>
    </row>
    <row r="85" spans="2:85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8"/>
      <c r="AO85" s="128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30"/>
      <c r="BF85" s="110"/>
      <c r="BG85" s="111"/>
      <c r="BH85" s="111"/>
      <c r="BI85" s="111"/>
      <c r="BJ85" s="111"/>
      <c r="BK85" s="111"/>
      <c r="BL85" s="111"/>
      <c r="BM85" s="111"/>
      <c r="BN85" s="111"/>
      <c r="BO85" s="112"/>
      <c r="BP85" s="68"/>
      <c r="BQ85" s="68"/>
      <c r="BR85" s="68"/>
      <c r="BS85" s="68"/>
      <c r="BT85" s="68"/>
      <c r="BU85" s="68"/>
      <c r="BV85" s="68"/>
      <c r="BW85" s="182"/>
      <c r="BX85" s="183"/>
      <c r="BY85" s="183"/>
      <c r="BZ85" s="183"/>
      <c r="CA85" s="183"/>
      <c r="CB85" s="183"/>
      <c r="CC85" s="183"/>
      <c r="CD85" s="183"/>
      <c r="CE85" s="183"/>
      <c r="CF85" s="183"/>
      <c r="CG85" s="198"/>
    </row>
    <row r="86" spans="2:85" ht="15" customHeight="1">
      <c r="B86" s="45"/>
      <c r="C86" s="145">
        <v>4</v>
      </c>
      <c r="D86" s="145"/>
      <c r="E86" s="145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34">
        <v>0</v>
      </c>
      <c r="S86" s="135"/>
      <c r="T86" s="135"/>
      <c r="U86" s="135"/>
      <c r="V86" s="135"/>
      <c r="W86" s="136"/>
      <c r="X86" s="140">
        <v>30</v>
      </c>
      <c r="Y86" s="140"/>
      <c r="Z86" s="140"/>
      <c r="AA86" s="144">
        <f>SUM(Q133,Q136,Q139,Q142,Q145,Q148,Q151,Q154,Q157,Q160,Q163,Q166)</f>
        <v>1</v>
      </c>
      <c r="AB86" s="144"/>
      <c r="AC86" s="144"/>
      <c r="AD86" s="144">
        <f>SUM(Q133:Q167)</f>
        <v>4</v>
      </c>
      <c r="AE86" s="144"/>
      <c r="AF86" s="144"/>
      <c r="AG86" s="144"/>
      <c r="AH86" s="144"/>
      <c r="AI86" s="119">
        <f>R86+X86-AA86</f>
        <v>29</v>
      </c>
      <c r="AJ86" s="120"/>
      <c r="AK86" s="120"/>
      <c r="AL86" s="120"/>
      <c r="AM86" s="120"/>
      <c r="AN86" s="121"/>
      <c r="AO86" s="128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30"/>
      <c r="BF86" s="110"/>
      <c r="BG86" s="111"/>
      <c r="BH86" s="111"/>
      <c r="BI86" s="111"/>
      <c r="BJ86" s="111"/>
      <c r="BK86" s="111"/>
      <c r="BL86" s="111"/>
      <c r="BM86" s="111"/>
      <c r="BN86" s="111"/>
      <c r="BO86" s="112"/>
      <c r="BP86" s="68"/>
      <c r="BQ86" s="68"/>
      <c r="BR86" s="68"/>
      <c r="BS86" s="68"/>
      <c r="BT86" s="68"/>
      <c r="BU86" s="68"/>
      <c r="BV86" s="68"/>
      <c r="BW86" s="182">
        <f>SUM(Q134,Q137,Q140,Q143,Q146,Q149,Q152,Q155,Q158,Q161,Q164,Q167)</f>
        <v>1</v>
      </c>
      <c r="BX86" s="183"/>
      <c r="BY86" s="183"/>
      <c r="BZ86" s="183"/>
      <c r="CA86" s="183"/>
      <c r="CB86" s="79"/>
      <c r="CC86" s="183">
        <f>SUM(Q135,Q138,Q141,Q144,Q147,Q150,Q153,Q156,Q159,Q162,Q165,Q168)</f>
        <v>2</v>
      </c>
      <c r="CD86" s="183"/>
      <c r="CE86" s="183"/>
      <c r="CF86" s="183"/>
      <c r="CG86" s="198"/>
    </row>
    <row r="87" spans="2:85" ht="15" customHeight="1">
      <c r="B87" s="46"/>
      <c r="C87" s="145"/>
      <c r="D87" s="145"/>
      <c r="E87" s="145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37"/>
      <c r="S87" s="138"/>
      <c r="T87" s="138"/>
      <c r="U87" s="138"/>
      <c r="V87" s="138"/>
      <c r="W87" s="139"/>
      <c r="X87" s="140"/>
      <c r="Y87" s="140"/>
      <c r="Z87" s="140"/>
      <c r="AA87" s="144"/>
      <c r="AB87" s="144"/>
      <c r="AC87" s="144"/>
      <c r="AD87" s="144"/>
      <c r="AE87" s="144"/>
      <c r="AF87" s="144"/>
      <c r="AG87" s="144"/>
      <c r="AH87" s="144"/>
      <c r="AI87" s="122"/>
      <c r="AJ87" s="123"/>
      <c r="AK87" s="123"/>
      <c r="AL87" s="123"/>
      <c r="AM87" s="123"/>
      <c r="AN87" s="124"/>
      <c r="AO87" s="128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30"/>
      <c r="BF87" s="110"/>
      <c r="BG87" s="111"/>
      <c r="BH87" s="111"/>
      <c r="BI87" s="111"/>
      <c r="BJ87" s="111"/>
      <c r="BK87" s="111"/>
      <c r="BL87" s="111"/>
      <c r="BM87" s="111"/>
      <c r="BN87" s="111"/>
      <c r="BO87" s="112"/>
      <c r="BP87" s="68"/>
      <c r="BQ87" s="68"/>
      <c r="BR87" s="68"/>
      <c r="BS87" s="68"/>
      <c r="BT87" s="68"/>
      <c r="BU87" s="68"/>
      <c r="BV87" s="68"/>
      <c r="BW87" s="182"/>
      <c r="BX87" s="183"/>
      <c r="BY87" s="183"/>
      <c r="BZ87" s="183"/>
      <c r="CA87" s="183"/>
      <c r="CB87" s="79"/>
      <c r="CC87" s="183"/>
      <c r="CD87" s="183"/>
      <c r="CE87" s="183"/>
      <c r="CF87" s="183"/>
      <c r="CG87" s="198"/>
    </row>
    <row r="88" spans="2:85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8"/>
      <c r="AO88" s="128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30"/>
      <c r="BF88" s="110"/>
      <c r="BG88" s="111"/>
      <c r="BH88" s="111"/>
      <c r="BI88" s="111"/>
      <c r="BJ88" s="111"/>
      <c r="BK88" s="111"/>
      <c r="BL88" s="111"/>
      <c r="BM88" s="111"/>
      <c r="BN88" s="111"/>
      <c r="BO88" s="112"/>
      <c r="BP88" s="68"/>
      <c r="BQ88" s="68"/>
      <c r="BR88" s="68"/>
      <c r="BS88" s="68"/>
      <c r="BT88" s="68"/>
      <c r="BU88" s="68"/>
      <c r="BV88" s="68"/>
      <c r="BW88" s="182"/>
      <c r="BX88" s="183"/>
      <c r="BY88" s="183"/>
      <c r="BZ88" s="183"/>
      <c r="CA88" s="183"/>
      <c r="CB88" s="183"/>
      <c r="CC88" s="183"/>
      <c r="CD88" s="183"/>
      <c r="CE88" s="183"/>
      <c r="CF88" s="183"/>
      <c r="CG88" s="198"/>
    </row>
    <row r="89" spans="2:85" ht="15.75" customHeight="1">
      <c r="B89" s="47"/>
      <c r="C89" s="145">
        <v>5</v>
      </c>
      <c r="D89" s="145"/>
      <c r="E89" s="145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34">
        <v>0</v>
      </c>
      <c r="S89" s="135"/>
      <c r="T89" s="135"/>
      <c r="U89" s="135"/>
      <c r="V89" s="135"/>
      <c r="W89" s="136"/>
      <c r="X89" s="140">
        <v>30</v>
      </c>
      <c r="Y89" s="140"/>
      <c r="Z89" s="140"/>
      <c r="AA89" s="144">
        <f>SUM(R133,R136,R139,R142,R145,R148,R151,R154,R157,R160,R163,R166)</f>
        <v>1</v>
      </c>
      <c r="AB89" s="144"/>
      <c r="AC89" s="144"/>
      <c r="AD89" s="144">
        <f>SUM(W133:W167)</f>
        <v>0</v>
      </c>
      <c r="AE89" s="144"/>
      <c r="AF89" s="144"/>
      <c r="AG89" s="144"/>
      <c r="AH89" s="144"/>
      <c r="AI89" s="119">
        <f>R89+X89-AA89</f>
        <v>29</v>
      </c>
      <c r="AJ89" s="120"/>
      <c r="AK89" s="120"/>
      <c r="AL89" s="120"/>
      <c r="AM89" s="120"/>
      <c r="AN89" s="121"/>
      <c r="AO89" s="128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30"/>
      <c r="BF89" s="110"/>
      <c r="BG89" s="111"/>
      <c r="BH89" s="111"/>
      <c r="BI89" s="111"/>
      <c r="BJ89" s="111"/>
      <c r="BK89" s="111"/>
      <c r="BL89" s="111"/>
      <c r="BM89" s="111"/>
      <c r="BN89" s="111"/>
      <c r="BO89" s="112"/>
      <c r="BP89" s="68"/>
      <c r="BQ89" s="68"/>
      <c r="BR89" s="68"/>
      <c r="BS89" s="68"/>
      <c r="BT89" s="68"/>
      <c r="BU89" s="68"/>
      <c r="BV89" s="68"/>
      <c r="BW89" s="182">
        <f>SUM(R134,R137,R140,R143,R146,R149,R152,R155,R158,R161,R164,R167)</f>
        <v>5</v>
      </c>
      <c r="BX89" s="183"/>
      <c r="BY89" s="183"/>
      <c r="BZ89" s="183"/>
      <c r="CA89" s="183"/>
      <c r="CB89" s="79"/>
      <c r="CC89" s="183">
        <f>SUM(R135,R138,R141,R144,R147,R150,R153,R156,R159,R162,R165,R168)</f>
        <v>2</v>
      </c>
      <c r="CD89" s="183"/>
      <c r="CE89" s="183"/>
      <c r="CF89" s="183"/>
      <c r="CG89" s="198"/>
    </row>
    <row r="90" spans="2:85" ht="15.75" customHeight="1">
      <c r="B90" s="48"/>
      <c r="C90" s="145"/>
      <c r="D90" s="145"/>
      <c r="E90" s="145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37"/>
      <c r="S90" s="138"/>
      <c r="T90" s="138"/>
      <c r="U90" s="138"/>
      <c r="V90" s="138"/>
      <c r="W90" s="139"/>
      <c r="X90" s="140"/>
      <c r="Y90" s="140"/>
      <c r="Z90" s="140"/>
      <c r="AA90" s="144"/>
      <c r="AB90" s="144"/>
      <c r="AC90" s="144"/>
      <c r="AD90" s="144"/>
      <c r="AE90" s="144"/>
      <c r="AF90" s="144"/>
      <c r="AG90" s="144"/>
      <c r="AH90" s="144"/>
      <c r="AI90" s="122"/>
      <c r="AJ90" s="123"/>
      <c r="AK90" s="123"/>
      <c r="AL90" s="123"/>
      <c r="AM90" s="123"/>
      <c r="AN90" s="124"/>
      <c r="AO90" s="128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30"/>
      <c r="BF90" s="110"/>
      <c r="BG90" s="111"/>
      <c r="BH90" s="111"/>
      <c r="BI90" s="111"/>
      <c r="BJ90" s="111"/>
      <c r="BK90" s="111"/>
      <c r="BL90" s="111"/>
      <c r="BM90" s="111"/>
      <c r="BN90" s="111"/>
      <c r="BO90" s="112"/>
      <c r="BP90" s="68"/>
      <c r="BQ90" s="68"/>
      <c r="BR90" s="68"/>
      <c r="BS90" s="68"/>
      <c r="BT90" s="68"/>
      <c r="BU90" s="68"/>
      <c r="BV90" s="68"/>
      <c r="BW90" s="182"/>
      <c r="BX90" s="183"/>
      <c r="BY90" s="183"/>
      <c r="BZ90" s="183"/>
      <c r="CA90" s="183"/>
      <c r="CB90" s="79"/>
      <c r="CC90" s="183"/>
      <c r="CD90" s="183"/>
      <c r="CE90" s="183"/>
      <c r="CF90" s="183"/>
      <c r="CG90" s="198"/>
    </row>
    <row r="91" spans="2:85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8"/>
      <c r="AO91" s="128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30"/>
      <c r="BF91" s="110"/>
      <c r="BG91" s="111"/>
      <c r="BH91" s="111"/>
      <c r="BI91" s="111"/>
      <c r="BJ91" s="111"/>
      <c r="BK91" s="111"/>
      <c r="BL91" s="111"/>
      <c r="BM91" s="111"/>
      <c r="BN91" s="111"/>
      <c r="BO91" s="112"/>
      <c r="BP91" s="66"/>
      <c r="BQ91" s="66"/>
      <c r="BR91" s="66"/>
      <c r="BS91" s="66"/>
      <c r="BT91" s="66"/>
      <c r="BU91" s="66"/>
      <c r="BV91" s="66"/>
      <c r="BW91" s="182"/>
      <c r="BX91" s="183"/>
      <c r="BY91" s="183"/>
      <c r="BZ91" s="183"/>
      <c r="CA91" s="183"/>
      <c r="CB91" s="183"/>
      <c r="CC91" s="183"/>
      <c r="CD91" s="183"/>
      <c r="CE91" s="183"/>
      <c r="CF91" s="183"/>
      <c r="CG91" s="198"/>
    </row>
    <row r="92" spans="2:85" ht="15.75" customHeight="1">
      <c r="B92" s="49"/>
      <c r="C92" s="145">
        <v>6</v>
      </c>
      <c r="D92" s="145"/>
      <c r="E92" s="145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34">
        <v>0</v>
      </c>
      <c r="S92" s="135"/>
      <c r="T92" s="135"/>
      <c r="U92" s="135"/>
      <c r="V92" s="135"/>
      <c r="W92" s="136"/>
      <c r="X92" s="140">
        <v>30</v>
      </c>
      <c r="Y92" s="140"/>
      <c r="Z92" s="140"/>
      <c r="AA92" s="144">
        <f>SUM(S133,S136,S139,S142,S145,S148,S151,S154,S157,S160,S163,S166)</f>
        <v>2</v>
      </c>
      <c r="AB92" s="144"/>
      <c r="AC92" s="144"/>
      <c r="AD92" s="144">
        <f>SUM(N155:N182)</f>
        <v>0</v>
      </c>
      <c r="AE92" s="144"/>
      <c r="AF92" s="144"/>
      <c r="AG92" s="144"/>
      <c r="AH92" s="144"/>
      <c r="AI92" s="119">
        <f>R92+X92-AA92</f>
        <v>28</v>
      </c>
      <c r="AJ92" s="120"/>
      <c r="AK92" s="120"/>
      <c r="AL92" s="120"/>
      <c r="AM92" s="120"/>
      <c r="AN92" s="121"/>
      <c r="AO92" s="128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30"/>
      <c r="BF92" s="110"/>
      <c r="BG92" s="111"/>
      <c r="BH92" s="111"/>
      <c r="BI92" s="111"/>
      <c r="BJ92" s="111"/>
      <c r="BK92" s="111"/>
      <c r="BL92" s="111"/>
      <c r="BM92" s="111"/>
      <c r="BN92" s="111"/>
      <c r="BO92" s="112"/>
      <c r="BP92" s="66"/>
      <c r="BQ92" s="66"/>
      <c r="BR92" s="66"/>
      <c r="BS92" s="66"/>
      <c r="BT92" s="66"/>
      <c r="BU92" s="66"/>
      <c r="BV92" s="66"/>
      <c r="BW92" s="182">
        <f>SUM(S134,S137,S140,S143,S146,S149,S152,S155,S158,S161,S164,S167)</f>
        <v>3</v>
      </c>
      <c r="BX92" s="183"/>
      <c r="BY92" s="183"/>
      <c r="BZ92" s="183"/>
      <c r="CA92" s="183"/>
      <c r="CB92" s="79"/>
      <c r="CC92" s="183">
        <f>SUM(S135,S138,S141,S144,S147,S150,S153,S156,S159,S162,S165,S168)</f>
        <v>6</v>
      </c>
      <c r="CD92" s="183"/>
      <c r="CE92" s="183"/>
      <c r="CF92" s="183"/>
      <c r="CG92" s="198"/>
    </row>
    <row r="93" spans="2:85" ht="15" customHeight="1">
      <c r="B93" s="50"/>
      <c r="C93" s="145"/>
      <c r="D93" s="145"/>
      <c r="E93" s="145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37"/>
      <c r="S93" s="138"/>
      <c r="T93" s="138"/>
      <c r="U93" s="138"/>
      <c r="V93" s="138"/>
      <c r="W93" s="139"/>
      <c r="X93" s="140"/>
      <c r="Y93" s="140"/>
      <c r="Z93" s="140"/>
      <c r="AA93" s="144"/>
      <c r="AB93" s="144"/>
      <c r="AC93" s="144"/>
      <c r="AD93" s="144"/>
      <c r="AE93" s="144"/>
      <c r="AF93" s="144"/>
      <c r="AG93" s="144"/>
      <c r="AH93" s="144"/>
      <c r="AI93" s="122"/>
      <c r="AJ93" s="123"/>
      <c r="AK93" s="123"/>
      <c r="AL93" s="123"/>
      <c r="AM93" s="123"/>
      <c r="AN93" s="124"/>
      <c r="AO93" s="128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30"/>
      <c r="BF93" s="110"/>
      <c r="BG93" s="111"/>
      <c r="BH93" s="111"/>
      <c r="BI93" s="111"/>
      <c r="BJ93" s="111"/>
      <c r="BK93" s="111"/>
      <c r="BL93" s="111"/>
      <c r="BM93" s="111"/>
      <c r="BN93" s="111"/>
      <c r="BO93" s="112"/>
      <c r="BP93" s="69"/>
      <c r="BQ93" s="69"/>
      <c r="BR93" s="69"/>
      <c r="BS93" s="69"/>
      <c r="BT93" s="69"/>
      <c r="BU93" s="69"/>
      <c r="BV93" s="69"/>
      <c r="BW93" s="182"/>
      <c r="BX93" s="183"/>
      <c r="BY93" s="183"/>
      <c r="BZ93" s="183"/>
      <c r="CA93" s="183"/>
      <c r="CB93" s="79"/>
      <c r="CC93" s="183"/>
      <c r="CD93" s="183"/>
      <c r="CE93" s="183"/>
      <c r="CF93" s="183"/>
      <c r="CG93" s="198"/>
    </row>
    <row r="94" spans="2:85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8"/>
      <c r="AO94" s="128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30"/>
      <c r="BF94" s="110"/>
      <c r="BG94" s="111"/>
      <c r="BH94" s="111"/>
      <c r="BI94" s="111"/>
      <c r="BJ94" s="111"/>
      <c r="BK94" s="111"/>
      <c r="BL94" s="111"/>
      <c r="BM94" s="111"/>
      <c r="BN94" s="111"/>
      <c r="BO94" s="112"/>
      <c r="BP94" s="69"/>
      <c r="BQ94" s="69"/>
      <c r="BR94" s="69"/>
      <c r="BS94" s="69"/>
      <c r="BT94" s="69"/>
      <c r="BU94" s="69"/>
      <c r="BV94" s="69"/>
      <c r="BW94" s="182"/>
      <c r="BX94" s="183"/>
      <c r="BY94" s="183"/>
      <c r="BZ94" s="183"/>
      <c r="CA94" s="183"/>
      <c r="CB94" s="183"/>
      <c r="CC94" s="183"/>
      <c r="CD94" s="183"/>
      <c r="CE94" s="183"/>
      <c r="CF94" s="183"/>
      <c r="CG94" s="198"/>
    </row>
    <row r="95" spans="2:85" ht="15" customHeight="1">
      <c r="B95" s="51"/>
      <c r="C95" s="145">
        <v>7</v>
      </c>
      <c r="D95" s="145"/>
      <c r="E95" s="145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34">
        <v>0</v>
      </c>
      <c r="S95" s="135"/>
      <c r="T95" s="135"/>
      <c r="U95" s="135"/>
      <c r="V95" s="135"/>
      <c r="W95" s="136"/>
      <c r="X95" s="140">
        <v>30</v>
      </c>
      <c r="Y95" s="140"/>
      <c r="Z95" s="140"/>
      <c r="AA95" s="144">
        <f>SUM(T133,T136,T139,T142,T145,T148,T151,T154,T157,T160,T163,T166)</f>
        <v>0</v>
      </c>
      <c r="AB95" s="144"/>
      <c r="AC95" s="144"/>
      <c r="AD95" s="144">
        <f>SUM(O155:O182)</f>
        <v>0</v>
      </c>
      <c r="AE95" s="144"/>
      <c r="AF95" s="144"/>
      <c r="AG95" s="144"/>
      <c r="AH95" s="144"/>
      <c r="AI95" s="119">
        <f>R95+X95-AA95</f>
        <v>30</v>
      </c>
      <c r="AJ95" s="120"/>
      <c r="AK95" s="120"/>
      <c r="AL95" s="120"/>
      <c r="AM95" s="120"/>
      <c r="AN95" s="121"/>
      <c r="AO95" s="128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30"/>
      <c r="BF95" s="110"/>
      <c r="BG95" s="111"/>
      <c r="BH95" s="111"/>
      <c r="BI95" s="111"/>
      <c r="BJ95" s="111"/>
      <c r="BK95" s="111"/>
      <c r="BL95" s="111"/>
      <c r="BM95" s="111"/>
      <c r="BN95" s="111"/>
      <c r="BO95" s="112"/>
      <c r="BP95" s="69"/>
      <c r="BQ95" s="69"/>
      <c r="BR95" s="69"/>
      <c r="BS95" s="69"/>
      <c r="BT95" s="70"/>
      <c r="BU95" s="70"/>
      <c r="BV95" s="70"/>
      <c r="BW95" s="182">
        <f>SUM(T134,T137,T140,T143,T146,T149,T152,T155,T158,T161,T164,T167)</f>
        <v>0</v>
      </c>
      <c r="BX95" s="183"/>
      <c r="BY95" s="183"/>
      <c r="BZ95" s="183"/>
      <c r="CA95" s="183"/>
      <c r="CB95" s="79"/>
      <c r="CC95" s="183">
        <f>SUM(T135,T138,T141,T144,T147,T150,T153,T156,T159,T162,T165,T168)</f>
        <v>0</v>
      </c>
      <c r="CD95" s="183"/>
      <c r="CE95" s="183"/>
      <c r="CF95" s="183"/>
      <c r="CG95" s="198"/>
    </row>
    <row r="96" spans="2:85" ht="15" customHeight="1">
      <c r="B96" s="52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37"/>
      <c r="S96" s="138"/>
      <c r="T96" s="138"/>
      <c r="U96" s="138"/>
      <c r="V96" s="138"/>
      <c r="W96" s="139"/>
      <c r="X96" s="140"/>
      <c r="Y96" s="140"/>
      <c r="Z96" s="140"/>
      <c r="AA96" s="144"/>
      <c r="AB96" s="144"/>
      <c r="AC96" s="144"/>
      <c r="AD96" s="144"/>
      <c r="AE96" s="144"/>
      <c r="AF96" s="144"/>
      <c r="AG96" s="144"/>
      <c r="AH96" s="144"/>
      <c r="AI96" s="122"/>
      <c r="AJ96" s="123"/>
      <c r="AK96" s="123"/>
      <c r="AL96" s="123"/>
      <c r="AM96" s="123"/>
      <c r="AN96" s="124"/>
      <c r="AO96" s="128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30"/>
      <c r="BF96" s="110"/>
      <c r="BG96" s="111"/>
      <c r="BH96" s="111"/>
      <c r="BI96" s="111"/>
      <c r="BJ96" s="111"/>
      <c r="BK96" s="111"/>
      <c r="BL96" s="111"/>
      <c r="BM96" s="111"/>
      <c r="BN96" s="111"/>
      <c r="BO96" s="112"/>
      <c r="BP96" s="69"/>
      <c r="BQ96" s="69"/>
      <c r="BR96" s="69"/>
      <c r="BS96" s="69"/>
      <c r="BT96" s="70"/>
      <c r="BU96" s="70"/>
      <c r="BV96" s="70"/>
      <c r="BW96" s="182"/>
      <c r="BX96" s="183"/>
      <c r="BY96" s="183"/>
      <c r="BZ96" s="183"/>
      <c r="CA96" s="183"/>
      <c r="CB96" s="79"/>
      <c r="CC96" s="183"/>
      <c r="CD96" s="183"/>
      <c r="CE96" s="183"/>
      <c r="CF96" s="183"/>
      <c r="CG96" s="198"/>
    </row>
    <row r="97" spans="2:87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8"/>
      <c r="AO97" s="128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30"/>
      <c r="BF97" s="110"/>
      <c r="BG97" s="111"/>
      <c r="BH97" s="111"/>
      <c r="BI97" s="111"/>
      <c r="BJ97" s="111"/>
      <c r="BK97" s="111"/>
      <c r="BL97" s="111"/>
      <c r="BM97" s="111"/>
      <c r="BN97" s="111"/>
      <c r="BO97" s="112"/>
      <c r="BP97" s="69"/>
      <c r="BQ97" s="69"/>
      <c r="BR97" s="69"/>
      <c r="BS97" s="69"/>
      <c r="BT97" s="70"/>
      <c r="BU97" s="70"/>
      <c r="BV97" s="70"/>
      <c r="BW97" s="182"/>
      <c r="BX97" s="183"/>
      <c r="BY97" s="183"/>
      <c r="BZ97" s="183"/>
      <c r="CA97" s="183"/>
      <c r="CB97" s="183"/>
      <c r="CC97" s="183"/>
      <c r="CD97" s="183"/>
      <c r="CE97" s="183"/>
      <c r="CF97" s="183"/>
      <c r="CG97" s="198"/>
    </row>
    <row r="98" spans="2:87" ht="15" customHeight="1">
      <c r="B98" s="53"/>
      <c r="C98" s="145">
        <v>8</v>
      </c>
      <c r="D98" s="145"/>
      <c r="E98" s="145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34">
        <v>0</v>
      </c>
      <c r="S98" s="135"/>
      <c r="T98" s="135"/>
      <c r="U98" s="135"/>
      <c r="V98" s="135"/>
      <c r="W98" s="136"/>
      <c r="X98" s="140">
        <v>30</v>
      </c>
      <c r="Y98" s="140"/>
      <c r="Z98" s="140"/>
      <c r="AA98" s="144">
        <f>SUM(U133,U136,U139,U142,U145,U148,U151,U154,U157,U160,U163,U166)</f>
        <v>4</v>
      </c>
      <c r="AB98" s="144"/>
      <c r="AC98" s="144"/>
      <c r="AD98" s="144">
        <f>SUM(P155:P182)</f>
        <v>0</v>
      </c>
      <c r="AE98" s="144"/>
      <c r="AF98" s="144"/>
      <c r="AG98" s="144"/>
      <c r="AH98" s="144"/>
      <c r="AI98" s="119">
        <f>R98+X98-AA98</f>
        <v>26</v>
      </c>
      <c r="AJ98" s="120"/>
      <c r="AK98" s="120"/>
      <c r="AL98" s="120"/>
      <c r="AM98" s="120"/>
      <c r="AN98" s="121"/>
      <c r="AO98" s="128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30"/>
      <c r="BF98" s="110"/>
      <c r="BG98" s="111"/>
      <c r="BH98" s="111"/>
      <c r="BI98" s="111"/>
      <c r="BJ98" s="111"/>
      <c r="BK98" s="111"/>
      <c r="BL98" s="111"/>
      <c r="BM98" s="111"/>
      <c r="BN98" s="111"/>
      <c r="BO98" s="112"/>
      <c r="BP98" s="69"/>
      <c r="BQ98" s="69"/>
      <c r="BR98" s="69"/>
      <c r="BS98" s="69"/>
      <c r="BT98" s="70"/>
      <c r="BU98" s="70"/>
      <c r="BV98" s="70"/>
      <c r="BW98" s="182">
        <f>SUM(U134,U137,U140,U143,U146,U149,U152,U155,U158,U161,U164,U167)</f>
        <v>2</v>
      </c>
      <c r="BX98" s="183"/>
      <c r="BY98" s="183"/>
      <c r="BZ98" s="183"/>
      <c r="CA98" s="183"/>
      <c r="CB98" s="79"/>
      <c r="CC98" s="183">
        <f>SUM(U135,U138,U141,U144,U147,U150,U153,U156,U159,U162,U165,U168)</f>
        <v>3</v>
      </c>
      <c r="CD98" s="183"/>
      <c r="CE98" s="183"/>
      <c r="CF98" s="183"/>
      <c r="CG98" s="198"/>
    </row>
    <row r="99" spans="2:87" ht="15" customHeight="1">
      <c r="B99" s="54"/>
      <c r="C99" s="145"/>
      <c r="D99" s="145"/>
      <c r="E99" s="145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37"/>
      <c r="S99" s="138"/>
      <c r="T99" s="138"/>
      <c r="U99" s="138"/>
      <c r="V99" s="138"/>
      <c r="W99" s="139"/>
      <c r="X99" s="140"/>
      <c r="Y99" s="140"/>
      <c r="Z99" s="140"/>
      <c r="AA99" s="144"/>
      <c r="AB99" s="144"/>
      <c r="AC99" s="144"/>
      <c r="AD99" s="144"/>
      <c r="AE99" s="144"/>
      <c r="AF99" s="144"/>
      <c r="AG99" s="144"/>
      <c r="AH99" s="144"/>
      <c r="AI99" s="122"/>
      <c r="AJ99" s="123"/>
      <c r="AK99" s="123"/>
      <c r="AL99" s="123"/>
      <c r="AM99" s="123"/>
      <c r="AN99" s="124"/>
      <c r="AO99" s="128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30"/>
      <c r="BF99" s="110"/>
      <c r="BG99" s="111"/>
      <c r="BH99" s="111"/>
      <c r="BI99" s="111"/>
      <c r="BJ99" s="111"/>
      <c r="BK99" s="111"/>
      <c r="BL99" s="111"/>
      <c r="BM99" s="111"/>
      <c r="BN99" s="111"/>
      <c r="BO99" s="112"/>
      <c r="BP99" s="69"/>
      <c r="BQ99" s="69"/>
      <c r="BR99" s="69"/>
      <c r="BS99" s="69"/>
      <c r="BT99" s="70"/>
      <c r="BU99" s="71"/>
      <c r="BV99" s="71"/>
      <c r="BW99" s="182"/>
      <c r="BX99" s="183"/>
      <c r="BY99" s="183"/>
      <c r="BZ99" s="183"/>
      <c r="CA99" s="183"/>
      <c r="CB99" s="79"/>
      <c r="CC99" s="183"/>
      <c r="CD99" s="183"/>
      <c r="CE99" s="183"/>
      <c r="CF99" s="183"/>
      <c r="CG99" s="198"/>
    </row>
    <row r="100" spans="2:87" ht="15" customHeight="1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128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30"/>
      <c r="BF100" s="110"/>
      <c r="BG100" s="111"/>
      <c r="BH100" s="111"/>
      <c r="BI100" s="111"/>
      <c r="BJ100" s="111"/>
      <c r="BK100" s="111"/>
      <c r="BL100" s="111"/>
      <c r="BM100" s="111"/>
      <c r="BN100" s="111"/>
      <c r="BO100" s="112"/>
      <c r="BP100" s="69"/>
      <c r="BQ100" s="69"/>
      <c r="BR100" s="69"/>
      <c r="BS100" s="69"/>
      <c r="BT100" s="71"/>
      <c r="BU100" s="71"/>
      <c r="BV100" s="71"/>
      <c r="BW100" s="182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98"/>
    </row>
    <row r="101" spans="2:87" ht="15" customHeight="1">
      <c r="B101" s="55"/>
      <c r="C101" s="145">
        <v>9</v>
      </c>
      <c r="D101" s="145"/>
      <c r="E101" s="145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34">
        <v>0</v>
      </c>
      <c r="S101" s="135"/>
      <c r="T101" s="135"/>
      <c r="U101" s="135"/>
      <c r="V101" s="135"/>
      <c r="W101" s="136"/>
      <c r="X101" s="140">
        <v>30</v>
      </c>
      <c r="Y101" s="140"/>
      <c r="Z101" s="140"/>
      <c r="AA101" s="144">
        <f>SUM(V133,V136,V139,V142,V145,V148,V151,V154,V157,V160,V163,V166)</f>
        <v>0</v>
      </c>
      <c r="AB101" s="144"/>
      <c r="AC101" s="144"/>
      <c r="AD101" s="144">
        <f>SUM(Q155:Q182)</f>
        <v>0</v>
      </c>
      <c r="AE101" s="144"/>
      <c r="AF101" s="144"/>
      <c r="AG101" s="144"/>
      <c r="AH101" s="144"/>
      <c r="AI101" s="119">
        <f>R101+X101-AA101</f>
        <v>30</v>
      </c>
      <c r="AJ101" s="120"/>
      <c r="AK101" s="120"/>
      <c r="AL101" s="120"/>
      <c r="AM101" s="120"/>
      <c r="AN101" s="121"/>
      <c r="AO101" s="128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30"/>
      <c r="BF101" s="110"/>
      <c r="BG101" s="111"/>
      <c r="BH101" s="111"/>
      <c r="BI101" s="111"/>
      <c r="BJ101" s="111"/>
      <c r="BK101" s="111"/>
      <c r="BL101" s="111"/>
      <c r="BM101" s="111"/>
      <c r="BN101" s="111"/>
      <c r="BO101" s="112"/>
      <c r="BP101" s="69"/>
      <c r="BQ101" s="69"/>
      <c r="BR101" s="69"/>
      <c r="BS101" s="69"/>
      <c r="BT101" s="70"/>
      <c r="BU101" s="70"/>
      <c r="BV101" s="70"/>
      <c r="BW101" s="182">
        <f>SUM(V134,V137,V140,V143,V146,V149,V152,V155,V158,V161,V164,V167)</f>
        <v>0</v>
      </c>
      <c r="BX101" s="183"/>
      <c r="BY101" s="183"/>
      <c r="BZ101" s="183"/>
      <c r="CA101" s="183"/>
      <c r="CB101" s="79"/>
      <c r="CC101" s="183">
        <f>SUM(V135,V138,V141,V144,V147,V150,V153,V156,V159,V162,V165,V168)</f>
        <v>0</v>
      </c>
      <c r="CD101" s="183"/>
      <c r="CE101" s="183"/>
      <c r="CF101" s="183"/>
      <c r="CG101" s="198"/>
    </row>
    <row r="102" spans="2:87" ht="15" customHeight="1">
      <c r="B102" s="56"/>
      <c r="C102" s="145"/>
      <c r="D102" s="145"/>
      <c r="E102" s="145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37"/>
      <c r="S102" s="138"/>
      <c r="T102" s="138"/>
      <c r="U102" s="138"/>
      <c r="V102" s="138"/>
      <c r="W102" s="139"/>
      <c r="X102" s="140"/>
      <c r="Y102" s="140"/>
      <c r="Z102" s="140"/>
      <c r="AA102" s="144"/>
      <c r="AB102" s="144"/>
      <c r="AC102" s="144"/>
      <c r="AD102" s="144"/>
      <c r="AE102" s="144"/>
      <c r="AF102" s="144"/>
      <c r="AG102" s="144"/>
      <c r="AH102" s="144"/>
      <c r="AI102" s="122"/>
      <c r="AJ102" s="123"/>
      <c r="AK102" s="123"/>
      <c r="AL102" s="123"/>
      <c r="AM102" s="123"/>
      <c r="AN102" s="124"/>
      <c r="AO102" s="128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30"/>
      <c r="BF102" s="110"/>
      <c r="BG102" s="111"/>
      <c r="BH102" s="111"/>
      <c r="BI102" s="111"/>
      <c r="BJ102" s="111"/>
      <c r="BK102" s="111"/>
      <c r="BL102" s="111"/>
      <c r="BM102" s="111"/>
      <c r="BN102" s="111"/>
      <c r="BO102" s="112"/>
      <c r="BP102" s="69"/>
      <c r="BQ102" s="69"/>
      <c r="BR102" s="69"/>
      <c r="BS102" s="69"/>
      <c r="BT102" s="70"/>
      <c r="BU102" s="70"/>
      <c r="BV102" s="70"/>
      <c r="BW102" s="182"/>
      <c r="BX102" s="183"/>
      <c r="BY102" s="183"/>
      <c r="BZ102" s="183"/>
      <c r="CA102" s="183"/>
      <c r="CB102" s="79"/>
      <c r="CC102" s="183"/>
      <c r="CD102" s="183"/>
      <c r="CE102" s="183"/>
      <c r="CF102" s="183"/>
      <c r="CG102" s="198"/>
    </row>
    <row r="103" spans="2:87" ht="15" customHeight="1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8"/>
      <c r="AO103" s="128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30"/>
      <c r="BF103" s="110"/>
      <c r="BG103" s="111"/>
      <c r="BH103" s="111"/>
      <c r="BI103" s="111"/>
      <c r="BJ103" s="111"/>
      <c r="BK103" s="111"/>
      <c r="BL103" s="111"/>
      <c r="BM103" s="111"/>
      <c r="BN103" s="111"/>
      <c r="BO103" s="112"/>
      <c r="BP103" s="69"/>
      <c r="BQ103" s="69"/>
      <c r="BR103" s="69"/>
      <c r="BS103" s="69"/>
      <c r="BT103" s="70"/>
      <c r="BU103" s="70"/>
      <c r="BV103" s="70"/>
      <c r="BW103" s="182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98"/>
    </row>
    <row r="104" spans="2:87" ht="15" customHeight="1">
      <c r="B104" s="57"/>
      <c r="C104" s="145">
        <v>10</v>
      </c>
      <c r="D104" s="145"/>
      <c r="E104" s="14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34">
        <v>0</v>
      </c>
      <c r="S104" s="135"/>
      <c r="T104" s="135"/>
      <c r="U104" s="135"/>
      <c r="V104" s="135"/>
      <c r="W104" s="136"/>
      <c r="X104" s="140">
        <v>30</v>
      </c>
      <c r="Y104" s="140"/>
      <c r="Z104" s="140"/>
      <c r="AA104" s="144">
        <f>SUM(W133,W136,W139,W142,W145,W148,W151,W154,W157,W160,W163,W166)</f>
        <v>0</v>
      </c>
      <c r="AB104" s="144"/>
      <c r="AC104" s="144"/>
      <c r="AD104" s="144">
        <f>SUM(W155:W182)</f>
        <v>0</v>
      </c>
      <c r="AE104" s="144"/>
      <c r="AF104" s="144"/>
      <c r="AG104" s="144"/>
      <c r="AH104" s="144"/>
      <c r="AI104" s="119">
        <f>R104+X104-AA104</f>
        <v>30</v>
      </c>
      <c r="AJ104" s="120"/>
      <c r="AK104" s="120"/>
      <c r="AL104" s="120"/>
      <c r="AM104" s="120"/>
      <c r="AN104" s="121"/>
      <c r="AO104" s="128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30"/>
      <c r="BF104" s="110"/>
      <c r="BG104" s="111"/>
      <c r="BH104" s="111"/>
      <c r="BI104" s="111"/>
      <c r="BJ104" s="111"/>
      <c r="BK104" s="111"/>
      <c r="BL104" s="111"/>
      <c r="BM104" s="111"/>
      <c r="BN104" s="111"/>
      <c r="BO104" s="112"/>
      <c r="BP104" s="69"/>
      <c r="BQ104" s="69"/>
      <c r="BR104" s="69"/>
      <c r="BS104" s="69"/>
      <c r="BT104" s="70"/>
      <c r="BU104" s="70"/>
      <c r="BV104" s="70"/>
      <c r="BW104" s="182">
        <f>SUM(W134,W137,W140,W143,W146,W152,W149,W155,W158,W161,W164,W167)</f>
        <v>0</v>
      </c>
      <c r="BX104" s="183"/>
      <c r="BY104" s="183"/>
      <c r="BZ104" s="183"/>
      <c r="CA104" s="183"/>
      <c r="CB104" s="79"/>
      <c r="CC104" s="183">
        <f>SUM(W135,W138,W141,W144,W147,W150,W153,W156,W159,W162,W165,W168)</f>
        <v>0</v>
      </c>
      <c r="CD104" s="183"/>
      <c r="CE104" s="183"/>
      <c r="CF104" s="183"/>
      <c r="CG104" s="198"/>
    </row>
    <row r="105" spans="2:87" ht="15" customHeight="1">
      <c r="B105" s="58"/>
      <c r="C105" s="145"/>
      <c r="D105" s="145"/>
      <c r="E105" s="145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37"/>
      <c r="S105" s="138"/>
      <c r="T105" s="138"/>
      <c r="U105" s="138"/>
      <c r="V105" s="138"/>
      <c r="W105" s="139"/>
      <c r="X105" s="140"/>
      <c r="Y105" s="140"/>
      <c r="Z105" s="140"/>
      <c r="AA105" s="144"/>
      <c r="AB105" s="144"/>
      <c r="AC105" s="144"/>
      <c r="AD105" s="144"/>
      <c r="AE105" s="144"/>
      <c r="AF105" s="144"/>
      <c r="AG105" s="144"/>
      <c r="AH105" s="144"/>
      <c r="AI105" s="122"/>
      <c r="AJ105" s="123"/>
      <c r="AK105" s="123"/>
      <c r="AL105" s="123"/>
      <c r="AM105" s="123"/>
      <c r="AN105" s="124"/>
      <c r="AO105" s="128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30"/>
      <c r="BF105" s="110"/>
      <c r="BG105" s="111"/>
      <c r="BH105" s="111"/>
      <c r="BI105" s="111"/>
      <c r="BJ105" s="111"/>
      <c r="BK105" s="111"/>
      <c r="BL105" s="111"/>
      <c r="BM105" s="111"/>
      <c r="BN105" s="111"/>
      <c r="BO105" s="112"/>
      <c r="BP105" s="69"/>
      <c r="BQ105" s="69"/>
      <c r="BR105" s="69"/>
      <c r="BS105" s="69"/>
      <c r="BT105" s="70"/>
      <c r="BU105" s="70"/>
      <c r="BV105" s="70"/>
      <c r="BW105" s="182"/>
      <c r="BX105" s="183"/>
      <c r="BY105" s="183"/>
      <c r="BZ105" s="183"/>
      <c r="CA105" s="183"/>
      <c r="CB105" s="79"/>
      <c r="CC105" s="183"/>
      <c r="CD105" s="183"/>
      <c r="CE105" s="183"/>
      <c r="CF105" s="183"/>
      <c r="CG105" s="198"/>
    </row>
    <row r="106" spans="2:87" ht="15.75" customHeight="1" thickBot="1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3"/>
      <c r="AO106" s="131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3"/>
      <c r="BF106" s="113"/>
      <c r="BG106" s="114"/>
      <c r="BH106" s="114"/>
      <c r="BI106" s="114"/>
      <c r="BJ106" s="114"/>
      <c r="BK106" s="114"/>
      <c r="BL106" s="114"/>
      <c r="BM106" s="114"/>
      <c r="BN106" s="114"/>
      <c r="BO106" s="115"/>
      <c r="BP106" s="69"/>
      <c r="BQ106" s="69"/>
      <c r="BR106" s="69"/>
      <c r="BS106" s="69"/>
      <c r="BT106" s="70"/>
      <c r="BU106" s="70"/>
      <c r="BV106" s="70"/>
      <c r="BW106" s="184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6"/>
    </row>
    <row r="107" spans="2:87" ht="15" customHeight="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2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2"/>
      <c r="BX107" s="62"/>
      <c r="BY107" s="62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</row>
    <row r="108" spans="2:87" ht="15" customHeight="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2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2"/>
      <c r="BX108" s="62"/>
      <c r="BY108" s="62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</row>
    <row r="109" spans="2:8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2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5"/>
      <c r="BQ109" s="65"/>
      <c r="BR109" s="65"/>
      <c r="BS109" s="65"/>
      <c r="BT109" s="65"/>
      <c r="BU109" s="65"/>
      <c r="BV109" s="65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</row>
    <row r="110" spans="2:8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2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</row>
    <row r="111" spans="2:87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2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</row>
    <row r="112" spans="2:87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2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</row>
    <row r="113" spans="2:87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2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</row>
    <row r="114" spans="2:87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2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</row>
    <row r="115" spans="2:87">
      <c r="Y115" s="1"/>
    </row>
    <row r="116" spans="2:87">
      <c r="Y116" s="1"/>
    </row>
    <row r="117" spans="2:87">
      <c r="Y117" s="1"/>
    </row>
    <row r="118" spans="2:8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8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8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8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8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8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31" spans="2:45" hidden="1"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</row>
    <row r="132" spans="2:45" hidden="1"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</row>
    <row r="133" spans="2:45" ht="15" hidden="1" customHeight="1">
      <c r="B133" s="178" t="s">
        <v>22</v>
      </c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7">
        <f t="shared" ref="N133:W133" si="12">SUMPRODUCT((WEEKDAY($B$8:$B$38,2)&lt;6)*(C8:C38="u")*(COUNTIF(feiertage,$B$8:$B$38)=0))</f>
        <v>7</v>
      </c>
      <c r="O133" s="7">
        <f t="shared" si="12"/>
        <v>0</v>
      </c>
      <c r="P133" s="7">
        <f t="shared" si="12"/>
        <v>5</v>
      </c>
      <c r="Q133" s="7">
        <f t="shared" si="12"/>
        <v>1</v>
      </c>
      <c r="R133" s="7">
        <f t="shared" si="12"/>
        <v>1</v>
      </c>
      <c r="S133" s="7">
        <f t="shared" si="12"/>
        <v>0</v>
      </c>
      <c r="T133" s="7">
        <f t="shared" si="12"/>
        <v>0</v>
      </c>
      <c r="U133" s="7">
        <f t="shared" si="12"/>
        <v>0</v>
      </c>
      <c r="V133" s="7">
        <f t="shared" si="12"/>
        <v>0</v>
      </c>
      <c r="W133" s="7">
        <f t="shared" si="12"/>
        <v>0</v>
      </c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</row>
    <row r="134" spans="2:45" ht="15" hidden="1" customHeight="1">
      <c r="B134" s="178" t="s">
        <v>36</v>
      </c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7" cm="1">
        <f t="array" ref="N134">SUMPRODUCT((WEEKDAY($B$8:$B$38,2)&lt;6)*(C8:C38="gt")*(COUNTIF(feiertage,$B$8:$B$38)=0))</f>
        <v>0</v>
      </c>
      <c r="O134" s="7" cm="1">
        <f t="array" ref="O134">SUMPRODUCT((WEEKDAY($B$8:$B$38,2)&lt;6)*(D8:D38="gt")*(COUNTIF(feiertage,$B$8:$B$38)=0))</f>
        <v>0</v>
      </c>
      <c r="P134" s="7" cm="1">
        <f t="array" ref="P134">SUMPRODUCT((WEEKDAY($B$8:$B$38,2)&lt;6)*(E8:E38="gt")*(COUNTIF(feiertage,$B$8:$B$38)=0))</f>
        <v>0</v>
      </c>
      <c r="Q134" s="7" cm="1">
        <f t="array" ref="Q134">SUMPRODUCT((WEEKDAY($B$8:$B$38,2)&lt;6)*(F8:F38="gt")*(COUNTIF(feiertage,$B$8:$B$38)=0))</f>
        <v>1</v>
      </c>
      <c r="R134" s="7" cm="1">
        <f t="array" ref="R134">SUMPRODUCT((WEEKDAY($B$8:$B$38,2)&lt;6)*(G8:G38="gt")*(COUNTIF(feiertage,$B$8:$B$38)=0))</f>
        <v>0</v>
      </c>
      <c r="S134" s="7" cm="1">
        <f t="array" ref="S134">SUMPRODUCT((WEEKDAY($B$8:$B$38,2)&lt;6)*(H8:H38="gt")*(COUNTIF(feiertage,$B$8:$B$38)=0))</f>
        <v>1</v>
      </c>
      <c r="T134" s="7" cm="1">
        <f t="array" ref="T134">SUMPRODUCT((WEEKDAY($B$8:$B$38,2)&lt;6)*(I8:I38="gt")*(COUNTIF(feiertage,$B$8:$B$38)=0))</f>
        <v>0</v>
      </c>
      <c r="U134" s="7" cm="1">
        <f t="array" ref="U134">SUMPRODUCT((WEEKDAY($B$8:$B$38,2)&lt;6)*(J8:J38="gt")*(COUNTIF(feiertage,$B$8:$B$38)=0))</f>
        <v>2</v>
      </c>
      <c r="V134" s="7" cm="1">
        <f t="array" ref="V134">SUMPRODUCT((WEEKDAY($B$8:$B$38,2)&lt;6)*(K8:K38="gt")*(COUNTIF(feiertage,$B$8:$B$38)=0))</f>
        <v>0</v>
      </c>
      <c r="W134" s="7" cm="1">
        <f t="array" ref="W134">SUMPRODUCT((WEEKDAY($B$8:$B$38,2)&lt;6)*(L8:L38="gt")*(COUNTIF(feiertage,$B$8:$B$38)=0))</f>
        <v>0</v>
      </c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</row>
    <row r="135" spans="2:45" ht="15" hidden="1" customHeight="1">
      <c r="B135" s="178" t="s">
        <v>49</v>
      </c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7" cm="1">
        <f t="array" ref="N135">SUMPRODUCT((WEEKDAY($B$8:$B$38,2)&lt;6)*(C8:C38="ho")*(COUNTIF(feiertage,$B$8:$B$38)=0))</f>
        <v>0</v>
      </c>
      <c r="O135" s="7" cm="1">
        <f t="array" ref="O135">SUMPRODUCT((WEEKDAY($B$8:$B$38,2)&lt;6)*(D8:D38="ho")*(COUNTIF(feiertage,$B$8:$B$38)=0))</f>
        <v>0</v>
      </c>
      <c r="P135" s="7" cm="1">
        <f t="array" ref="P135">SUMPRODUCT((WEEKDAY($B$8:$B$38,2)&lt;6)*(E8:E38="ho")*(COUNTIF(feiertage,$B$8:$B$38)=0))</f>
        <v>0</v>
      </c>
      <c r="Q135" s="7" cm="1">
        <f t="array" ref="Q135">SUMPRODUCT((WEEKDAY($B$8:$B$38,2)&lt;6)*(F8:F38="ho")*(COUNTIF(feiertage,$B$8:$B$38)=0))</f>
        <v>0</v>
      </c>
      <c r="R135" s="7" cm="1">
        <f t="array" ref="R135">SUMPRODUCT((WEEKDAY($B$8:$B$38,2)&lt;6)*(G8:G38="ho")*(COUNTIF(feiertage,$B$8:$B$38)=0))</f>
        <v>0</v>
      </c>
      <c r="S135" s="7" cm="1">
        <f t="array" ref="S135">SUMPRODUCT((WEEKDAY($B$8:$B$38,2)&lt;6)*(H8:H38="ho")*(COUNTIF(feiertage,$B$8:$B$38)=0))</f>
        <v>4</v>
      </c>
      <c r="T135" s="7" cm="1">
        <f t="array" ref="T135">SUMPRODUCT((WEEKDAY($B$8:$B$38,2)&lt;6)*(I8:I38="ho")*(COUNTIF(feiertage,$B$8:$B$38)=0))</f>
        <v>0</v>
      </c>
      <c r="U135" s="7" cm="1">
        <f t="array" ref="U135">SUMPRODUCT((WEEKDAY($B$8:$B$38,2)&lt;6)*(J8:J38="ho")*(COUNTIF(feiertage,$B$8:$B$38)=0))</f>
        <v>0</v>
      </c>
      <c r="V135" s="7" cm="1">
        <f t="array" ref="V135">SUMPRODUCT((WEEKDAY($B$8:$B$38,2)&lt;6)*(K8:K38="ho")*(COUNTIF(feiertage,$B$8:$B$38)=0))</f>
        <v>0</v>
      </c>
      <c r="W135" s="7" cm="1">
        <f t="array" ref="W135">SUMPRODUCT((WEEKDAY($B$8:$B$38,2)&lt;6)*(L8:L38="ho")*(COUNTIF(feiertage,$B$8:$B$38)=0))</f>
        <v>0</v>
      </c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</row>
    <row r="136" spans="2:45" hidden="1">
      <c r="B136" s="178" t="s">
        <v>23</v>
      </c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7">
        <f t="shared" ref="N136:W136" si="13">SUMPRODUCT((WEEKDAY($M$8:$M$35,2)&lt;6)*(N8:N35="u")*(COUNTIF(feiertage,$M$8:$M$35)=0))</f>
        <v>0</v>
      </c>
      <c r="O136" s="7">
        <f t="shared" si="13"/>
        <v>0</v>
      </c>
      <c r="P136" s="7">
        <f t="shared" si="13"/>
        <v>4</v>
      </c>
      <c r="Q136" s="7">
        <f t="shared" si="13"/>
        <v>0</v>
      </c>
      <c r="R136" s="7">
        <f t="shared" si="13"/>
        <v>0</v>
      </c>
      <c r="S136" s="7">
        <f t="shared" si="13"/>
        <v>2</v>
      </c>
      <c r="T136" s="7">
        <f t="shared" si="13"/>
        <v>0</v>
      </c>
      <c r="U136" s="7">
        <f t="shared" si="13"/>
        <v>0</v>
      </c>
      <c r="V136" s="7">
        <f t="shared" si="13"/>
        <v>0</v>
      </c>
      <c r="W136" s="7">
        <f t="shared" si="13"/>
        <v>0</v>
      </c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</row>
    <row r="137" spans="2:45" hidden="1">
      <c r="B137" s="178" t="s">
        <v>37</v>
      </c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7" cm="1">
        <f t="array" ref="N137">SUMPRODUCT((WEEKDAY($M$8:$M$35,2)&lt;6)*(N8:N35="gt")*(COUNTIF(feiertage,$M$8:$M$35)=0))</f>
        <v>0</v>
      </c>
      <c r="O137" s="7" cm="1">
        <f t="array" ref="O137">SUMPRODUCT((WEEKDAY($M$8:$M$35,2)&lt;6)*(O8:O35="gt")*(COUNTIF(feiertage,$M$8:$M$35)=0))</f>
        <v>0</v>
      </c>
      <c r="P137" s="7" cm="1">
        <f t="array" ref="P137">SUMPRODUCT((WEEKDAY($M$8:$M$35,2)&lt;6)*(P8:P35="gt")*(COUNTIF(feiertage,$M$8:$M$35)=0))</f>
        <v>0</v>
      </c>
      <c r="Q137" s="7" cm="1">
        <f t="array" ref="Q137">SUMPRODUCT((WEEKDAY($M$8:$M$35,2)&lt;6)*(Q8:Q35="gt")*(COUNTIF(feiertage,$M$8:$M$35)=0))</f>
        <v>0</v>
      </c>
      <c r="R137" s="7" cm="1">
        <f t="array" ref="R137">SUMPRODUCT((WEEKDAY($M$8:$M$35,2)&lt;6)*(R8:R35="gt")*(COUNTIF(feiertage,$M$8:$M$35)=0))</f>
        <v>3</v>
      </c>
      <c r="S137" s="7" cm="1">
        <f t="array" ref="S137">SUMPRODUCT((WEEKDAY($M$8:$M$35,2)&lt;6)*(S8:S35="gt")*(COUNTIF(feiertage,$M$8:$M$35)=0))</f>
        <v>1</v>
      </c>
      <c r="T137" s="7" cm="1">
        <f t="array" ref="T137">SUMPRODUCT((WEEKDAY($M$8:$M$35,2)&lt;6)*(T8:T35="gt")*(COUNTIF(feiertage,$M$8:$M$35)=0))</f>
        <v>0</v>
      </c>
      <c r="U137" s="7" cm="1">
        <f t="array" ref="U137">SUMPRODUCT((WEEKDAY($M$8:$M$35,2)&lt;6)*(U8:U35="gt")*(COUNTIF(feiertage,$M$8:$M$35)=0))</f>
        <v>0</v>
      </c>
      <c r="V137" s="7" cm="1">
        <f t="array" ref="V137">SUMPRODUCT((WEEKDAY($M$8:$M$35,2)&lt;6)*(V8:V35="gt")*(COUNTIF(feiertage,$M$8:$M$35)=0))</f>
        <v>0</v>
      </c>
      <c r="W137" s="7" cm="1">
        <f t="array" ref="W137">SUMPRODUCT((WEEKDAY($M$8:$M$35,2)&lt;6)*(W8:W35="gt")*(COUNTIF(feiertage,$M$8:$M$35)=0))</f>
        <v>0</v>
      </c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</row>
    <row r="138" spans="2:45" hidden="1">
      <c r="B138" s="178" t="s">
        <v>50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7" cm="1">
        <f t="array" ref="N138">SUMPRODUCT((WEEKDAY($M$8:$M$35,2)&lt;6)*(N8:N35="ho")*(COUNTIF(feiertage,$M$8:$M$35)=0))</f>
        <v>0</v>
      </c>
      <c r="O138" s="7" cm="1">
        <f t="array" ref="O138">SUMPRODUCT((WEEKDAY($M$8:$M$35,2)&lt;6)*(O8:O35="ho")*(COUNTIF(feiertage,$M$8:$M$35)=0))</f>
        <v>0</v>
      </c>
      <c r="P138" s="7" cm="1">
        <f t="array" ref="P138">SUMPRODUCT((WEEKDAY($M$8:$M$35,2)&lt;6)*(P8:P35="ho")*(COUNTIF(feiertage,$M$8:$M$35)=0))</f>
        <v>0</v>
      </c>
      <c r="Q138" s="7" cm="1">
        <f t="array" ref="Q138">SUMPRODUCT((WEEKDAY($M$8:$M$35,2)&lt;6)*(Q8:Q35="ho")*(COUNTIF(feiertage,$M$8:$M$35)=0))</f>
        <v>2</v>
      </c>
      <c r="R138" s="7" cm="1">
        <f t="array" ref="R138">SUMPRODUCT((WEEKDAY($M$8:$M$35,2)&lt;6)*(R8:R35="ho")*(COUNTIF(feiertage,$M$8:$M$35)=0))</f>
        <v>0</v>
      </c>
      <c r="S138" s="7" cm="1">
        <f t="array" ref="S138">SUMPRODUCT((WEEKDAY($M$8:$M$35,2)&lt;6)*(S8:S35="ho")*(COUNTIF(feiertage,$M$8:$M$35)=0))</f>
        <v>0</v>
      </c>
      <c r="T138" s="7" cm="1">
        <f t="array" ref="T138">SUMPRODUCT((WEEKDAY($M$8:$M$35,2)&lt;6)*(T8:T35="ho")*(COUNTIF(feiertage,$M$8:$M$35)=0))</f>
        <v>0</v>
      </c>
      <c r="U138" s="7" cm="1">
        <f t="array" ref="U138">SUMPRODUCT((WEEKDAY($M$8:$M$35,2)&lt;6)*(U8:U35="ho")*(COUNTIF(feiertage,$M$8:$M$35)=0))</f>
        <v>3</v>
      </c>
      <c r="V138" s="7" cm="1">
        <f t="array" ref="V138">SUMPRODUCT((WEEKDAY($M$8:$M$35,2)&lt;6)*(V8:V35="ho")*(COUNTIF(feiertage,$M$8:$M$35)=0))</f>
        <v>0</v>
      </c>
      <c r="W138" s="7" cm="1">
        <f t="array" ref="W138">SUMPRODUCT((WEEKDAY($M$8:$M$35,2)&lt;6)*(W8:W35="ho")*(COUNTIF(feiertage,$M$8:$M$35)=0))</f>
        <v>0</v>
      </c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</row>
    <row r="139" spans="2:45" hidden="1">
      <c r="B139" s="178" t="s">
        <v>24</v>
      </c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7">
        <f t="shared" ref="N139:W139" si="14">SUMPRODUCT((WEEKDAY($X$8:$X$38,2)&lt;6)*(Y8:Y38="u")*(COUNTIF(feiertage,$X$8:$X$38)=0))</f>
        <v>0</v>
      </c>
      <c r="O139" s="7">
        <f t="shared" si="14"/>
        <v>3</v>
      </c>
      <c r="P139" s="7">
        <f t="shared" si="14"/>
        <v>0</v>
      </c>
      <c r="Q139" s="7">
        <f t="shared" si="14"/>
        <v>0</v>
      </c>
      <c r="R139" s="7">
        <f t="shared" si="14"/>
        <v>0</v>
      </c>
      <c r="S139" s="7">
        <f t="shared" si="14"/>
        <v>0</v>
      </c>
      <c r="T139" s="7">
        <f t="shared" si="14"/>
        <v>0</v>
      </c>
      <c r="U139" s="7">
        <f t="shared" si="14"/>
        <v>4</v>
      </c>
      <c r="V139" s="7">
        <f t="shared" si="14"/>
        <v>0</v>
      </c>
      <c r="W139" s="7">
        <f t="shared" si="14"/>
        <v>0</v>
      </c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</row>
    <row r="140" spans="2:45" hidden="1">
      <c r="B140" s="178" t="s">
        <v>38</v>
      </c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7" cm="1">
        <f t="array" ref="N140">SUMPRODUCT((WEEKDAY($X$8:$X$38,2)&lt;6)*(Y8:Y38="gt")*(COUNTIF(feiertage,$X$8:$X$38)=0))</f>
        <v>0</v>
      </c>
      <c r="O140" s="7" cm="1">
        <f t="array" ref="O140">SUMPRODUCT((WEEKDAY($X$8:$X$38,2)&lt;6)*(Z8:Z38="gt")*(COUNTIF(feiertage,$X$8:$X$38)=0))</f>
        <v>0</v>
      </c>
      <c r="P140" s="7" cm="1">
        <f t="array" ref="P140">SUMPRODUCT((WEEKDAY($X$8:$X$38,2)&lt;6)*(AA8:AA38="gt")*(COUNTIF(feiertage,$X$8:$X$38)=0))</f>
        <v>0</v>
      </c>
      <c r="Q140" s="7" cm="1">
        <f t="array" ref="Q140">SUMPRODUCT((WEEKDAY($X$8:$X$38,2)&lt;6)*(AB8:AB38="gt")*(COUNTIF(feiertage,$X$8:$X$38)=0))</f>
        <v>0</v>
      </c>
      <c r="R140" s="7" cm="1">
        <f t="array" ref="R140">SUMPRODUCT((WEEKDAY($X$8:$X$38,2)&lt;6)*(AC8:AC38="gt")*(COUNTIF(feiertage,$X$8:$X$38)=0))</f>
        <v>2</v>
      </c>
      <c r="S140" s="7" cm="1">
        <f t="array" ref="S140">SUMPRODUCT((WEEKDAY($X$8:$X$38,2)&lt;6)*(AD8:AD38="gt")*(COUNTIF(feiertage,$X$8:$X$38)=0))</f>
        <v>1</v>
      </c>
      <c r="T140" s="7" cm="1">
        <f t="array" ref="T140">SUMPRODUCT((WEEKDAY($X$8:$X$38,2)&lt;6)*(AE8:AE38="gt")*(COUNTIF(feiertage,$X$8:$X$38)=0))</f>
        <v>0</v>
      </c>
      <c r="U140" s="7" cm="1">
        <f t="array" ref="U140">SUMPRODUCT((WEEKDAY($X$8:$X$38,2)&lt;6)*(AF8:AF38="gt")*(COUNTIF(feiertage,$X$8:$X$38)=0))</f>
        <v>0</v>
      </c>
      <c r="V140" s="7" cm="1">
        <f t="array" ref="V140">SUMPRODUCT((WEEKDAY($X$8:$X$38,2)&lt;6)*(AG8:AG38="gt")*(COUNTIF(feiertage,$X$8:$X$38)=0))</f>
        <v>0</v>
      </c>
      <c r="W140" s="7" cm="1">
        <f t="array" ref="W140">SUMPRODUCT((WEEKDAY($X$8:$X$38,2)&lt;6)*(AH8:AH38="gt")*(COUNTIF(feiertage,$X$8:$X$38)=0))</f>
        <v>0</v>
      </c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</row>
    <row r="141" spans="2:45" hidden="1">
      <c r="B141" s="178" t="s">
        <v>51</v>
      </c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7" cm="1">
        <f t="array" ref="N141">SUMPRODUCT((WEEKDAY($X$8:$X$38,2)&lt;6)*(Y8:Y38="ho")*(COUNTIF(feiertage,$X$8:$X$38)=0))</f>
        <v>0</v>
      </c>
      <c r="O141" s="7" cm="1">
        <f t="array" ref="O141">SUMPRODUCT((WEEKDAY($X$8:$X$38,2)&lt;6)*(Z8:Z38="ho")*(COUNTIF(feiertage,$X$8:$X$38)=0))</f>
        <v>0</v>
      </c>
      <c r="P141" s="7" cm="1">
        <f t="array" ref="P141">SUMPRODUCT((WEEKDAY($X$8:$X$38,2)&lt;6)*(AA8:AA38="ho")*(COUNTIF(feiertage,$X$8:$X$38)=0))</f>
        <v>0</v>
      </c>
      <c r="Q141" s="7" cm="1">
        <f t="array" ref="Q141">SUMPRODUCT((WEEKDAY($X$8:$X$38,2)&lt;6)*(AB8:AB38="ho")*(COUNTIF(feiertage,$X$8:$X$38)=0))</f>
        <v>0</v>
      </c>
      <c r="R141" s="7" cm="1">
        <f t="array" ref="R141">SUMPRODUCT((WEEKDAY($X$8:$X$38,2)&lt;6)*(AC8:AC38="ho")*(COUNTIF(feiertage,$X$8:$X$38)=0))</f>
        <v>2</v>
      </c>
      <c r="S141" s="7" cm="1">
        <f t="array" ref="S141">SUMPRODUCT((WEEKDAY($X$8:$X$38,2)&lt;6)*(AD8:AD38="ho")*(COUNTIF(feiertage,$X$8:$X$38)=0))</f>
        <v>2</v>
      </c>
      <c r="T141" s="7" cm="1">
        <f t="array" ref="T141">SUMPRODUCT((WEEKDAY($X$8:$X$38,2)&lt;6)*(AE8:AE38="ho")*(COUNTIF(feiertage,$X$8:$X$38)=0))</f>
        <v>0</v>
      </c>
      <c r="U141" s="7" cm="1">
        <f t="array" ref="U141">SUMPRODUCT((WEEKDAY($X$8:$X$38,2)&lt;6)*(AF8:AF38="ho")*(COUNTIF(feiertage,$X$8:$X$38)=0))</f>
        <v>0</v>
      </c>
      <c r="V141" s="7" cm="1">
        <f t="array" ref="V141">SUMPRODUCT((WEEKDAY($X$8:$X$38,2)&lt;6)*(AG8:AG38="ho")*(COUNTIF(feiertage,$X$8:$X$38)=0))</f>
        <v>0</v>
      </c>
      <c r="W141" s="7" cm="1">
        <f t="array" ref="W141">SUMPRODUCT((WEEKDAY($X$8:$X$38,2)&lt;6)*(AH8:AH38="ho")*(COUNTIF(feiertage,$X$8:$X$38)=0))</f>
        <v>0</v>
      </c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</row>
    <row r="142" spans="2:45" hidden="1">
      <c r="B142" s="178" t="s">
        <v>25</v>
      </c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7">
        <f t="shared" ref="N142:W142" si="15">SUMPRODUCT((WEEKDAY($AI$8:$AI$37,2)&lt;6)*(AJ8:AJ37="u")*(COUNTIF(feiertage,$AI$8:$AI$37)=0))</f>
        <v>0</v>
      </c>
      <c r="O142" s="7">
        <f t="shared" si="15"/>
        <v>0</v>
      </c>
      <c r="P142" s="7">
        <f t="shared" si="15"/>
        <v>0</v>
      </c>
      <c r="Q142" s="7">
        <f t="shared" si="15"/>
        <v>0</v>
      </c>
      <c r="R142" s="7">
        <f t="shared" si="15"/>
        <v>0</v>
      </c>
      <c r="S142" s="7">
        <f t="shared" si="15"/>
        <v>0</v>
      </c>
      <c r="T142" s="7">
        <f t="shared" si="15"/>
        <v>0</v>
      </c>
      <c r="U142" s="7">
        <f t="shared" si="15"/>
        <v>0</v>
      </c>
      <c r="V142" s="7">
        <f t="shared" si="15"/>
        <v>0</v>
      </c>
      <c r="W142" s="7">
        <f t="shared" si="15"/>
        <v>0</v>
      </c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</row>
    <row r="143" spans="2:45" hidden="1">
      <c r="B143" s="178" t="s">
        <v>39</v>
      </c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7" cm="1">
        <f t="array" ref="N143">SUMPRODUCT((WEEKDAY($AI$8:$AI$37,2)&lt;6)*(AJ8:AJ37="gt")*(COUNTIF(feiertage,$AI$8:$AI$37)=0))</f>
        <v>0</v>
      </c>
      <c r="O143" s="7" cm="1">
        <f t="array" ref="O143">SUMPRODUCT((WEEKDAY($AI$8:$AI$37,2)&lt;6)*(AK8:AK37="gt")*(COUNTIF(feiertage,$AI$8:$AI$37)=0))</f>
        <v>0</v>
      </c>
      <c r="P143" s="7" cm="1">
        <f t="array" ref="P143">SUMPRODUCT((WEEKDAY($AI$8:$AI$37,2)&lt;6)*(AL8:AL37="gt")*(COUNTIF(feiertage,$AI$8:$AI$37)=0))</f>
        <v>0</v>
      </c>
      <c r="Q143" s="7" cm="1">
        <f t="array" ref="Q143">SUMPRODUCT((WEEKDAY($AI$8:$AI$37,2)&lt;6)*(AM8:AM37="gt")*(COUNTIF(feiertage,$AI$8:$AI$37)=0))</f>
        <v>0</v>
      </c>
      <c r="R143" s="7" cm="1">
        <f t="array" ref="R143">SUMPRODUCT((WEEKDAY($AI$8:$AI$37,2)&lt;6)*(AN8:AN37="gt")*(COUNTIF(feiertage,$AI$8:$AI$37)=0))</f>
        <v>0</v>
      </c>
      <c r="S143" s="7" cm="1">
        <f t="array" ref="S143">SUMPRODUCT((WEEKDAY($AI$8:$AI$37,2)&lt;6)*(AO8:AO37="gt")*(COUNTIF(feiertage,$AI$8:$AI$37)=0))</f>
        <v>0</v>
      </c>
      <c r="T143" s="7" cm="1">
        <f t="array" ref="T143">SUMPRODUCT((WEEKDAY($AI$8:$AI$37,2)&lt;6)*(AP8:AP37="gt")*(COUNTIF(feiertage,$AI$8:$AI$37)=0))</f>
        <v>0</v>
      </c>
      <c r="U143" s="7" cm="1">
        <f t="array" ref="U143">SUMPRODUCT((WEEKDAY($AI$8:$AI$37,2)&lt;6)*(AQ8:AQ37="gt")*(COUNTIF(feiertage,$AI$8:$AI$37)=0))</f>
        <v>0</v>
      </c>
      <c r="V143" s="7" cm="1">
        <f t="array" ref="V143">SUMPRODUCT((WEEKDAY($AI$8:$AI$37,2)&lt;6)*(AR8:AR37="gt")*(COUNTIF(feiertage,$AI$8:$AI$37)=0))</f>
        <v>0</v>
      </c>
      <c r="W143" s="7" cm="1">
        <f t="array" ref="W143">SUMPRODUCT((WEEKDAY($AI$8:$AI$37,2)&lt;6)*(AS8:AS37="gt")*(COUNTIF(feiertage,$AI$8:$AI$37)=0))</f>
        <v>0</v>
      </c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</row>
    <row r="144" spans="2:45" hidden="1">
      <c r="B144" s="178" t="s">
        <v>52</v>
      </c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7" cm="1">
        <f t="array" ref="N144">SUMPRODUCT((WEEKDAY($AI$8:$AI$37,2)&lt;6)*(AJ8:AJ37="ho")*(COUNTIF(feiertage,$AI$8:$AI$37)=0))</f>
        <v>0</v>
      </c>
      <c r="O144" s="7" cm="1">
        <f t="array" ref="O144">SUMPRODUCT((WEEKDAY($AI$8:$AI$37,2)&lt;6)*(AK8:AK37="ho")*(COUNTIF(feiertage,$AI$8:$AI$37)=0))</f>
        <v>0</v>
      </c>
      <c r="P144" s="7" cm="1">
        <f t="array" ref="P144">SUMPRODUCT((WEEKDAY($AI$8:$AI$37,2)&lt;6)*(AL8:AL37="ho")*(COUNTIF(feiertage,$AI$8:$AI$37)=0))</f>
        <v>0</v>
      </c>
      <c r="Q144" s="7" cm="1">
        <f t="array" ref="Q144">SUMPRODUCT((WEEKDAY($AI$8:$AI$37,2)&lt;6)*(AM8:AM37="ho")*(COUNTIF(feiertage,$AI$8:$AI$37)=0))</f>
        <v>0</v>
      </c>
      <c r="R144" s="7" cm="1">
        <f t="array" ref="R144">SUMPRODUCT((WEEKDAY($AI$8:$AI$37,2)&lt;6)*(AN8:AN37="ho")*(COUNTIF(feiertage,$AI$8:$AI$37)=0))</f>
        <v>0</v>
      </c>
      <c r="S144" s="7" cm="1">
        <f t="array" ref="S144">SUMPRODUCT((WEEKDAY($AI$8:$AI$37,2)&lt;6)*(AO8:AO37="ho")*(COUNTIF(feiertage,$AI$8:$AI$37)=0))</f>
        <v>0</v>
      </c>
      <c r="T144" s="7" cm="1">
        <f t="array" ref="T144">SUMPRODUCT((WEEKDAY($AI$8:$AI$37,2)&lt;6)*(AP8:AP37="ho")*(COUNTIF(feiertage,$AI$8:$AI$37)=0))</f>
        <v>0</v>
      </c>
      <c r="U144" s="7" cm="1">
        <f t="array" ref="U144">SUMPRODUCT((WEEKDAY($AI$8:$AI$37,2)&lt;6)*(AQ8:AQ37="ho")*(COUNTIF(feiertage,$AI$8:$AI$37)=0))</f>
        <v>0</v>
      </c>
      <c r="V144" s="7" cm="1">
        <f t="array" ref="V144">SUMPRODUCT((WEEKDAY($AI$8:$AI$37,2)&lt;6)*(AR8:AR37="ho")*(COUNTIF(feiertage,$AI$8:$AI$37)=0))</f>
        <v>0</v>
      </c>
      <c r="W144" s="7" cm="1">
        <f t="array" ref="W144">SUMPRODUCT((WEEKDAY($AI$8:$AI$37,2)&lt;6)*(AS8:AS37="ho")*(COUNTIF(feiertage,$AI$8:$AI$37)=0))</f>
        <v>0</v>
      </c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</row>
    <row r="145" spans="2:45" hidden="1">
      <c r="B145" s="178" t="s">
        <v>26</v>
      </c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7">
        <f t="shared" ref="N145:W145" si="16">SUMPRODUCT((WEEKDAY($AT$8:$AT$38,2)&lt;6)*(AU8:AU38="u")*(COUNTIF(feiertage,$AT$8:$AT$38)=0))</f>
        <v>0</v>
      </c>
      <c r="O145" s="7">
        <f t="shared" si="16"/>
        <v>0</v>
      </c>
      <c r="P145" s="7">
        <f t="shared" si="16"/>
        <v>0</v>
      </c>
      <c r="Q145" s="7">
        <f t="shared" si="16"/>
        <v>0</v>
      </c>
      <c r="R145" s="7">
        <f t="shared" si="16"/>
        <v>0</v>
      </c>
      <c r="S145" s="7">
        <f t="shared" si="16"/>
        <v>0</v>
      </c>
      <c r="T145" s="7">
        <f t="shared" si="16"/>
        <v>0</v>
      </c>
      <c r="U145" s="7">
        <f t="shared" si="16"/>
        <v>0</v>
      </c>
      <c r="V145" s="7">
        <f t="shared" si="16"/>
        <v>0</v>
      </c>
      <c r="W145" s="7">
        <f t="shared" si="16"/>
        <v>0</v>
      </c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</row>
    <row r="146" spans="2:45" hidden="1">
      <c r="B146" s="178" t="s">
        <v>40</v>
      </c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7" cm="1">
        <f t="array" ref="N146">SUMPRODUCT((WEEKDAY($AT$8:$AT$38,2)&lt;6)*(AU8:AU38="gt")*(COUNTIF(feiertage,$AT$8:$AT$38)=0))</f>
        <v>0</v>
      </c>
      <c r="O146" s="7" cm="1">
        <f t="array" ref="O146">SUMPRODUCT((WEEKDAY($AT$8:$AT$38,2)&lt;6)*(AV8:AV38="gt")*(COUNTIF(feiertage,$AT$8:$AT$38)=0))</f>
        <v>0</v>
      </c>
      <c r="P146" s="7" cm="1">
        <f t="array" ref="P146">SUMPRODUCT((WEEKDAY($AT$8:$AT$38,2)&lt;6)*(AW8:AW38="gt")*(COUNTIF(feiertage,$AT$8:$AT$38)=0))</f>
        <v>0</v>
      </c>
      <c r="Q146" s="7" cm="1">
        <f t="array" ref="Q146">SUMPRODUCT((WEEKDAY($AT$8:$AT$38,2)&lt;6)*(AX8:AX38="gt")*(COUNTIF(feiertage,$AT$8:$AT$38)=0))</f>
        <v>0</v>
      </c>
      <c r="R146" s="7" cm="1">
        <f t="array" ref="R146">SUMPRODUCT((WEEKDAY($AT$8:$AT$38,2)&lt;6)*(AY8:AY38="gt")*(COUNTIF(feiertage,$AT$8:$AT$38)=0))</f>
        <v>0</v>
      </c>
      <c r="S146" s="7" cm="1">
        <f t="array" ref="S146">SUMPRODUCT((WEEKDAY($AT$8:$AT$38,2)&lt;6)*(AZ8:AZ38="gt")*(COUNTIF(feiertage,$AT$8:$AT$38)=0))</f>
        <v>0</v>
      </c>
      <c r="T146" s="7" cm="1">
        <f t="array" ref="T146">SUMPRODUCT((WEEKDAY($AT$8:$AT$38,2)&lt;6)*(BA8:BA38="gt")*(COUNTIF(feiertage,$AT$8:$AT$38)=0))</f>
        <v>0</v>
      </c>
      <c r="U146" s="7" cm="1">
        <f t="array" ref="U146">SUMPRODUCT((WEEKDAY($AT$8:$AT$38,2)&lt;6)*(BB8:BB38="gt")*(COUNTIF(feiertage,$AT$8:$AT$38)=0))</f>
        <v>0</v>
      </c>
      <c r="V146" s="7" cm="1">
        <f t="array" ref="V146">SUMPRODUCT((WEEKDAY($AT$8:$AT$38,2)&lt;6)*(BC8:BC38="gt")*(COUNTIF(feiertage,$AT$8:$AT$38)=0))</f>
        <v>0</v>
      </c>
      <c r="W146" s="7" cm="1">
        <f t="array" ref="W146">SUMPRODUCT((WEEKDAY($AT$8:$AT$38,2)&lt;6)*(BD8:BD38="gt")*(COUNTIF(feiertage,$AT$8:$AT$38)=0))</f>
        <v>0</v>
      </c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</row>
    <row r="147" spans="2:45" hidden="1">
      <c r="B147" s="178" t="s">
        <v>53</v>
      </c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7" cm="1">
        <f t="array" ref="N147">SUMPRODUCT((WEEKDAY($AT$8:$AT$38,2)&lt;6)*(AU8:AU38="ho")*(COUNTIF(feiertage,$AT$8:$AT$38)=0))</f>
        <v>0</v>
      </c>
      <c r="O147" s="7" cm="1">
        <f t="array" ref="O147">SUMPRODUCT((WEEKDAY($AT$8:$AT$38,2)&lt;6)*(AV8:AV38="ho")*(COUNTIF(feiertage,$AT$8:$AT$38)=0))</f>
        <v>0</v>
      </c>
      <c r="P147" s="7" cm="1">
        <f t="array" ref="P147">SUMPRODUCT((WEEKDAY($AT$8:$AT$38,2)&lt;6)*(AW8:AW38="ho")*(COUNTIF(feiertage,$AT$8:$AT$38)=0))</f>
        <v>0</v>
      </c>
      <c r="Q147" s="7" cm="1">
        <f t="array" ref="Q147">SUMPRODUCT((WEEKDAY($AT$8:$AT$38,2)&lt;6)*(AX8:AX38="ho")*(COUNTIF(feiertage,$AT$8:$AT$38)=0))</f>
        <v>0</v>
      </c>
      <c r="R147" s="7" cm="1">
        <f t="array" ref="R147">SUMPRODUCT((WEEKDAY($AT$8:$AT$38,2)&lt;6)*(AY8:AY38="ho")*(COUNTIF(feiertage,$AT$8:$AT$38)=0))</f>
        <v>0</v>
      </c>
      <c r="S147" s="7" cm="1">
        <f t="array" ref="S147">SUMPRODUCT((WEEKDAY($AT$8:$AT$38,2)&lt;6)*(AZ8:AZ38="ho")*(COUNTIF(feiertage,$AT$8:$AT$38)=0))</f>
        <v>0</v>
      </c>
      <c r="T147" s="7" cm="1">
        <f t="array" ref="T147">SUMPRODUCT((WEEKDAY($AT$8:$AT$38,2)&lt;6)*(BA8:BA38="ho")*(COUNTIF(feiertage,$AT$8:$AT$38)=0))</f>
        <v>0</v>
      </c>
      <c r="U147" s="7" cm="1">
        <f t="array" ref="U147">SUMPRODUCT((WEEKDAY($AT$8:$AT$38,2)&lt;6)*(BB8:BB38="ho")*(COUNTIF(feiertage,$AT$8:$AT$38)=0))</f>
        <v>0</v>
      </c>
      <c r="V147" s="7" cm="1">
        <f t="array" ref="V147">SUMPRODUCT((WEEKDAY($AT$8:$AT$38,2)&lt;6)*(BC8:BC38="ho")*(COUNTIF(feiertage,$AT$8:$AT$38)=0))</f>
        <v>0</v>
      </c>
      <c r="W147" s="7" cm="1">
        <f t="array" ref="W147">SUMPRODUCT((WEEKDAY($AT$8:$AT$38,2)&lt;6)*(BD8:BD38="ho")*(COUNTIF(feiertage,$AT$8:$AT$38)=0))</f>
        <v>0</v>
      </c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</row>
    <row r="148" spans="2:45" hidden="1">
      <c r="B148" s="178" t="s">
        <v>27</v>
      </c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7">
        <f t="shared" ref="N148:W148" si="17">SUMPRODUCT((WEEKDAY($BE$8:$BE$37,2)&lt;6)*(BF8:BF37="u")*(COUNTIF(feiertage,$BE$8:$BE$37)=0))</f>
        <v>0</v>
      </c>
      <c r="O148" s="7">
        <f t="shared" si="17"/>
        <v>0</v>
      </c>
      <c r="P148" s="7">
        <f t="shared" si="17"/>
        <v>0</v>
      </c>
      <c r="Q148" s="7">
        <f t="shared" si="17"/>
        <v>0</v>
      </c>
      <c r="R148" s="7">
        <f t="shared" si="17"/>
        <v>0</v>
      </c>
      <c r="S148" s="7">
        <f t="shared" si="17"/>
        <v>0</v>
      </c>
      <c r="T148" s="7">
        <f t="shared" si="17"/>
        <v>0</v>
      </c>
      <c r="U148" s="7">
        <f t="shared" si="17"/>
        <v>0</v>
      </c>
      <c r="V148" s="7">
        <f t="shared" si="17"/>
        <v>0</v>
      </c>
      <c r="W148" s="7">
        <f t="shared" si="17"/>
        <v>0</v>
      </c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</row>
    <row r="149" spans="2:45" hidden="1">
      <c r="B149" s="178" t="s">
        <v>41</v>
      </c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7" cm="1">
        <f t="array" ref="N149">SUMPRODUCT((WEEKDAY($BE$8:$BE$37,2)&lt;6)*(BF8:BF37="gt")*(COUNTIF(feiertage,$BE$8:$BE$37)=0))</f>
        <v>0</v>
      </c>
      <c r="O149" s="7" cm="1">
        <f t="array" ref="O149">SUMPRODUCT((WEEKDAY($BE$8:$BE$37,2)&lt;6)*(BG8:BG37="gt")*(COUNTIF(feiertage,$BE$8:$BE$37)=0))</f>
        <v>0</v>
      </c>
      <c r="P149" s="7" cm="1">
        <f t="array" ref="P149">SUMPRODUCT((WEEKDAY($BE$8:$BE$37,2)&lt;6)*(BH8:BH37="gt")*(COUNTIF(feiertage,$BE$8:$BE$37)=0))</f>
        <v>0</v>
      </c>
      <c r="Q149" s="7" cm="1">
        <f t="array" ref="Q149">SUMPRODUCT((WEEKDAY($BE$8:$BE$37,2)&lt;6)*(BI8:BI37="gt")*(COUNTIF(feiertage,$BE$8:$BE$37)=0))</f>
        <v>0</v>
      </c>
      <c r="R149" s="7" cm="1">
        <f t="array" ref="R149">SUMPRODUCT((WEEKDAY($BE$8:$BE$37,2)&lt;6)*(BJ8:BJ37="gt")*(COUNTIF(feiertage,$BE$8:$BE$37)=0))</f>
        <v>0</v>
      </c>
      <c r="S149" s="7" cm="1">
        <f t="array" ref="S149">SUMPRODUCT((WEEKDAY($BE$8:$BE$37,2)&lt;6)*(BK8:BK37="gt")*(COUNTIF(feiertage,$BE$8:$BE$37)=0))</f>
        <v>0</v>
      </c>
      <c r="T149" s="7" cm="1">
        <f t="array" ref="T149">SUMPRODUCT((WEEKDAY($BE$8:$BE$37,2)&lt;6)*(BL8:BL37="gt")*(COUNTIF(feiertage,$BE$8:$BE$37)=0))</f>
        <v>0</v>
      </c>
      <c r="U149" s="7" cm="1">
        <f t="array" ref="U149">SUMPRODUCT((WEEKDAY($BE$8:$BE$37,2)&lt;6)*(BM8:BM37="gt")*(COUNTIF(feiertage,$BE$8:$BE$37)=0))</f>
        <v>0</v>
      </c>
      <c r="V149" s="7" cm="1">
        <f t="array" ref="V149">SUMPRODUCT((WEEKDAY($BE$8:$BE$37,2)&lt;6)*(BN8:BN37="gt")*(COUNTIF(feiertage,$BE$8:$BE$37)=0))</f>
        <v>0</v>
      </c>
      <c r="W149" s="7" cm="1">
        <f t="array" ref="W149">SUMPRODUCT((WEEKDAY($BE$8:$BE$37,2)&lt;6)*(BO8:BO37="gt")*(COUNTIF(feiertage,$BE$8:$BE$37)=0))</f>
        <v>0</v>
      </c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</row>
    <row r="150" spans="2:45" hidden="1">
      <c r="B150" s="178" t="s">
        <v>54</v>
      </c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7" cm="1">
        <f t="array" ref="N150">SUMPRODUCT((WEEKDAY($BE$8:$BE$37,2)&lt;6)*(BF8:BF37="ho")*(COUNTIF(feiertage,$BE$8:$BE$37)=0))</f>
        <v>0</v>
      </c>
      <c r="O150" s="7" cm="1">
        <f t="array" ref="O150">SUMPRODUCT((WEEKDAY($BE$8:$BE$37,2)&lt;6)*(BG8:BG37="ho")*(COUNTIF(feiertage,$BE$8:$BE$37)=0))</f>
        <v>0</v>
      </c>
      <c r="P150" s="7" cm="1">
        <f t="array" ref="P150">SUMPRODUCT((WEEKDAY($BE$8:$BE$37,2)&lt;6)*(BH8:BH37="ho")*(COUNTIF(feiertage,$BE$8:$BE$37)=0))</f>
        <v>0</v>
      </c>
      <c r="Q150" s="7" cm="1">
        <f t="array" ref="Q150">SUMPRODUCT((WEEKDAY($BE$8:$BE$37,2)&lt;6)*(BI8:BI37="ho")*(COUNTIF(feiertage,$BE$8:$BE$37)=0))</f>
        <v>0</v>
      </c>
      <c r="R150" s="7" cm="1">
        <f t="array" ref="R150">SUMPRODUCT((WEEKDAY($BE$8:$BE$37,2)&lt;6)*(BJ8:BJ37="ho")*(COUNTIF(feiertage,$BE$8:$BE$37)=0))</f>
        <v>0</v>
      </c>
      <c r="S150" s="7" cm="1">
        <f t="array" ref="S150">SUMPRODUCT((WEEKDAY($BE$8:$BE$37,2)&lt;6)*(BK8:BK37="ho")*(COUNTIF(feiertage,$BE$8:$BE$37)=0))</f>
        <v>0</v>
      </c>
      <c r="T150" s="7" cm="1">
        <f t="array" ref="T150">SUMPRODUCT((WEEKDAY($BE$8:$BE$37,2)&lt;6)*(BL8:BL37="ho")*(COUNTIF(feiertage,$BE$8:$BE$37)=0))</f>
        <v>0</v>
      </c>
      <c r="U150" s="7" cm="1">
        <f t="array" ref="U150">SUMPRODUCT((WEEKDAY($BE$8:$BE$37,2)&lt;6)*(BM8:BM37="ho")*(COUNTIF(feiertage,$BE$8:$BE$37)=0))</f>
        <v>0</v>
      </c>
      <c r="V150" s="7" cm="1">
        <f t="array" ref="V150">SUMPRODUCT((WEEKDAY($BE$8:$BE$37,2)&lt;6)*(BN8:BN37="ho")*(COUNTIF(feiertage,$BE$8:$BE$37)=0))</f>
        <v>0</v>
      </c>
      <c r="W150" s="7" cm="1">
        <f t="array" ref="W150">SUMPRODUCT((WEEKDAY($BE$8:$BE$37,2)&lt;6)*(BO8:BO37="ho")*(COUNTIF(feiertage,$BE$8:$BE$37)=0))</f>
        <v>0</v>
      </c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</row>
    <row r="151" spans="2:45" hidden="1">
      <c r="B151" s="178" t="s">
        <v>28</v>
      </c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7">
        <f t="shared" ref="N151:W151" si="18">SUMPRODUCT((WEEKDAY($B$42:$B$72,2)&lt;6)*(C42:C72="u")*(COUNTIF(feiertage,$B$42:$B$72)=0))</f>
        <v>0</v>
      </c>
      <c r="O151" s="7">
        <f t="shared" si="18"/>
        <v>0</v>
      </c>
      <c r="P151" s="7">
        <f t="shared" si="18"/>
        <v>0</v>
      </c>
      <c r="Q151" s="7">
        <f t="shared" si="18"/>
        <v>0</v>
      </c>
      <c r="R151" s="7">
        <f t="shared" si="18"/>
        <v>0</v>
      </c>
      <c r="S151" s="7">
        <f t="shared" si="18"/>
        <v>0</v>
      </c>
      <c r="T151" s="7">
        <f t="shared" si="18"/>
        <v>0</v>
      </c>
      <c r="U151" s="7">
        <f t="shared" si="18"/>
        <v>0</v>
      </c>
      <c r="V151" s="7">
        <f t="shared" si="18"/>
        <v>0</v>
      </c>
      <c r="W151" s="7">
        <f t="shared" si="18"/>
        <v>0</v>
      </c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</row>
    <row r="152" spans="2:45" hidden="1">
      <c r="B152" s="178" t="s">
        <v>42</v>
      </c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7" cm="1">
        <f t="array" ref="N152">SUMPRODUCT((WEEKDAY($B$42:$B$72,2)&lt;6)*(C42:C72="gt")*(COUNTIF(feiertage,$B$42:$B$72)=0))</f>
        <v>0</v>
      </c>
      <c r="O152" s="7" cm="1">
        <f t="array" ref="O152">SUMPRODUCT((WEEKDAY($B$42:$B$72,2)&lt;6)*(D42:D72="gt")*(COUNTIF(feiertage,$B$42:$B$72)=0))</f>
        <v>0</v>
      </c>
      <c r="P152" s="7" cm="1">
        <f t="array" ref="P152">SUMPRODUCT((WEEKDAY($B$42:$B$72,2)&lt;6)*(E42:E72="gt")*(COUNTIF(feiertage,$B$42:$B$72)=0))</f>
        <v>0</v>
      </c>
      <c r="Q152" s="7" cm="1">
        <f t="array" ref="Q152">SUMPRODUCT((WEEKDAY($B$42:$B$72,2)&lt;6)*(F42:F72="gt")*(COUNTIF(feiertage,$B$42:$B$72)=0))</f>
        <v>0</v>
      </c>
      <c r="R152" s="7" cm="1">
        <f t="array" ref="R152">SUMPRODUCT((WEEKDAY($B$42:$B$72,2)&lt;6)*(G42:G72="gt")*(COUNTIF(feiertage,$B$42:$B$72)=0))</f>
        <v>0</v>
      </c>
      <c r="S152" s="7" cm="1">
        <f t="array" ref="S152">SUMPRODUCT((WEEKDAY($B$42:$B$72,2)&lt;6)*(H42:H72="gt")*(COUNTIF(feiertage,$B$42:$B$72)=0))</f>
        <v>0</v>
      </c>
      <c r="T152" s="7" cm="1">
        <f t="array" ref="T152">SUMPRODUCT((WEEKDAY($B$42:$B$72,2)&lt;6)*(I42:I72="gt")*(COUNTIF(feiertage,$B$42:$B$72)=0))</f>
        <v>0</v>
      </c>
      <c r="U152" s="7" cm="1">
        <f t="array" ref="U152">SUMPRODUCT((WEEKDAY($B$42:$B$72,2)&lt;6)*(J42:J72="gt")*(COUNTIF(feiertage,$B$42:$B$72)=0))</f>
        <v>0</v>
      </c>
      <c r="V152" s="7" cm="1">
        <f t="array" ref="V152">SUMPRODUCT((WEEKDAY($B$42:$B$72,2)&lt;6)*(K42:K72="gt")*(COUNTIF(feiertage,$B$42:$B$72)=0))</f>
        <v>0</v>
      </c>
      <c r="W152" s="7" cm="1">
        <f t="array" ref="W152">SUMPRODUCT((WEEKDAY($B$42:$B$72,2)&lt;6)*(L42:L72="gt")*(COUNTIF(feiertage,$B$42:$B$72)=0))</f>
        <v>0</v>
      </c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</row>
    <row r="153" spans="2:45" hidden="1">
      <c r="B153" s="178" t="s">
        <v>55</v>
      </c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7" cm="1">
        <f t="array" ref="N153">SUMPRODUCT((WEEKDAY($B$42:$B$72,2)&lt;6)*(C42:C72="ho")*(COUNTIF(feiertage,$B$42:$B$72)=0))</f>
        <v>0</v>
      </c>
      <c r="O153" s="7" cm="1">
        <f t="array" ref="O153">SUMPRODUCT((WEEKDAY($B$42:$B$72,2)&lt;6)*(D42:D72="ho")*(COUNTIF(feiertage,$B$42:$B$72)=0))</f>
        <v>0</v>
      </c>
      <c r="P153" s="7" cm="1">
        <f t="array" ref="P153">SUMPRODUCT((WEEKDAY($B$42:$B$72,2)&lt;6)*(E42:E72="ho")*(COUNTIF(feiertage,$B$42:$B$72)=0))</f>
        <v>0</v>
      </c>
      <c r="Q153" s="7" cm="1">
        <f t="array" ref="Q153">SUMPRODUCT((WEEKDAY($B$42:$B$72,2)&lt;6)*(F42:F72="ho")*(COUNTIF(feiertage,$B$42:$B$72)=0))</f>
        <v>0</v>
      </c>
      <c r="R153" s="7" cm="1">
        <f t="array" ref="R153">SUMPRODUCT((WEEKDAY($B$42:$B$72,2)&lt;6)*(G42:G72="ho")*(COUNTIF(feiertage,$B$42:$B$72)=0))</f>
        <v>0</v>
      </c>
      <c r="S153" s="7" cm="1">
        <f t="array" ref="S153">SUMPRODUCT((WEEKDAY($B$42:$B$72,2)&lt;6)*(H42:H72="ho")*(COUNTIF(feiertage,$B$42:$B$72)=0))</f>
        <v>0</v>
      </c>
      <c r="T153" s="7" cm="1">
        <f t="array" ref="T153">SUMPRODUCT((WEEKDAY($B$42:$B$72,2)&lt;6)*(I42:I72="ho")*(COUNTIF(feiertage,$B$42:$B$72)=0))</f>
        <v>0</v>
      </c>
      <c r="U153" s="7" cm="1">
        <f t="array" ref="U153">SUMPRODUCT((WEEKDAY($B$42:$B$72,2)&lt;6)*(J42:J72="ho")*(COUNTIF(feiertage,$B$42:$B$72)=0))</f>
        <v>0</v>
      </c>
      <c r="V153" s="7" cm="1">
        <f t="array" ref="V153">SUMPRODUCT((WEEKDAY($B$42:$B$72,2)&lt;6)*(K42:K72="ho")*(COUNTIF(feiertage,$B$42:$B$72)=0))</f>
        <v>0</v>
      </c>
      <c r="W153" s="7" cm="1">
        <f t="array" ref="W153">SUMPRODUCT((WEEKDAY($B$42:$B$72,2)&lt;6)*(L42:L72="ho")*(COUNTIF(feiertage,$B$42:$B$72)=0))</f>
        <v>0</v>
      </c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</row>
    <row r="154" spans="2:45" hidden="1">
      <c r="B154" s="178" t="s">
        <v>29</v>
      </c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7">
        <f t="shared" ref="N154:W154" si="19">SUMPRODUCT((WEEKDAY($M$42:$M$72,2)&lt;6)*(N42:N72="u")*(COUNTIF(feiertage,$M$42:$M$72)=0))</f>
        <v>0</v>
      </c>
      <c r="O154" s="7">
        <f t="shared" si="19"/>
        <v>0</v>
      </c>
      <c r="P154" s="7">
        <f t="shared" si="19"/>
        <v>0</v>
      </c>
      <c r="Q154" s="7">
        <f t="shared" si="19"/>
        <v>0</v>
      </c>
      <c r="R154" s="7">
        <f t="shared" si="19"/>
        <v>0</v>
      </c>
      <c r="S154" s="7">
        <f t="shared" si="19"/>
        <v>0</v>
      </c>
      <c r="T154" s="7">
        <f t="shared" si="19"/>
        <v>0</v>
      </c>
      <c r="U154" s="7">
        <f t="shared" si="19"/>
        <v>0</v>
      </c>
      <c r="V154" s="7">
        <f t="shared" si="19"/>
        <v>0</v>
      </c>
      <c r="W154" s="7">
        <f t="shared" si="19"/>
        <v>0</v>
      </c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</row>
    <row r="155" spans="2:45" hidden="1">
      <c r="B155" s="178" t="s">
        <v>43</v>
      </c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7" cm="1">
        <f t="array" ref="N155">SUMPRODUCT((WEEKDAY($M$42:$M$72,2)&lt;6)*(N42:N72="gt")*(COUNTIF(feiertage,$M$42:$M$72)=0))</f>
        <v>0</v>
      </c>
      <c r="O155" s="7" cm="1">
        <f t="array" ref="O155">SUMPRODUCT((WEEKDAY($M$42:$M$72,2)&lt;6)*(O42:O72="gt")*(COUNTIF(feiertage,$M$42:$M$72)=0))</f>
        <v>0</v>
      </c>
      <c r="P155" s="7" cm="1">
        <f t="array" ref="P155">SUMPRODUCT((WEEKDAY($M$42:$M$72,2)&lt;6)*(P42:P72="gt")*(COUNTIF(feiertage,$M$42:$M$72)=0))</f>
        <v>0</v>
      </c>
      <c r="Q155" s="7" cm="1">
        <f t="array" ref="Q155">SUMPRODUCT((WEEKDAY($M$42:$M$72,2)&lt;6)*(Q42:Q72="gt")*(COUNTIF(feiertage,$M$42:$M$72)=0))</f>
        <v>0</v>
      </c>
      <c r="R155" s="7" cm="1">
        <f t="array" ref="R155">SUMPRODUCT((WEEKDAY($M$42:$M$72,2)&lt;6)*(R42:R72="gt")*(COUNTIF(feiertage,$M$42:$M$72)=0))</f>
        <v>0</v>
      </c>
      <c r="S155" s="7" cm="1">
        <f t="array" ref="S155">SUMPRODUCT((WEEKDAY($M$42:$M$72,2)&lt;6)*(S42:S72="gt")*(COUNTIF(feiertage,$M$42:$M$72)=0))</f>
        <v>0</v>
      </c>
      <c r="T155" s="7" cm="1">
        <f t="array" ref="T155">SUMPRODUCT((WEEKDAY($M$42:$M$72,2)&lt;6)*(T42:T72="gt")*(COUNTIF(feiertage,$M$42:$M$72)=0))</f>
        <v>0</v>
      </c>
      <c r="U155" s="7" cm="1">
        <f t="array" ref="U155">SUMPRODUCT((WEEKDAY($M$42:$M$72,2)&lt;6)*(U42:U72="gt")*(COUNTIF(feiertage,$M$42:$M$72)=0))</f>
        <v>0</v>
      </c>
      <c r="V155" s="7" cm="1">
        <f t="array" ref="V155">SUMPRODUCT((WEEKDAY($M$42:$M$72,2)&lt;6)*(V42:V72="gt")*(COUNTIF(feiertage,$M$42:$M$72)=0))</f>
        <v>0</v>
      </c>
      <c r="W155" s="7" cm="1">
        <f t="array" ref="W155">SUMPRODUCT((WEEKDAY($M$42:$M$72,2)&lt;6)*(W42:W72="gt")*(COUNTIF(feiertage,$M$42:$M$72)=0))</f>
        <v>0</v>
      </c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</row>
    <row r="156" spans="2:45" hidden="1">
      <c r="B156" s="178" t="s">
        <v>56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7" cm="1">
        <f t="array" ref="N156">SUMPRODUCT((WEEKDAY($M$42:$M$72,2)&lt;6)*(N42:N72="ho")*(COUNTIF(feiertage,$M$42:$M$72)=0))</f>
        <v>0</v>
      </c>
      <c r="O156" s="7" cm="1">
        <f t="array" ref="O156">SUMPRODUCT((WEEKDAY($M$42:$M$72,2)&lt;6)*(O42:O72="ho")*(COUNTIF(feiertage,$M$42:$M$72)=0))</f>
        <v>0</v>
      </c>
      <c r="P156" s="7" cm="1">
        <f t="array" ref="P156">SUMPRODUCT((WEEKDAY($M$42:$M$72,2)&lt;6)*(P42:P72="ho")*(COUNTIF(feiertage,$M$42:$M$72)=0))</f>
        <v>0</v>
      </c>
      <c r="Q156" s="7" cm="1">
        <f t="array" ref="Q156">SUMPRODUCT((WEEKDAY($M$42:$M$72,2)&lt;6)*(Q42:Q72="ho")*(COUNTIF(feiertage,$M$42:$M$72)=0))</f>
        <v>0</v>
      </c>
      <c r="R156" s="7" cm="1">
        <f t="array" ref="R156">SUMPRODUCT((WEEKDAY($M$42:$M$72,2)&lt;6)*(R42:R72="ho")*(COUNTIF(feiertage,$M$42:$M$72)=0))</f>
        <v>0</v>
      </c>
      <c r="S156" s="7" cm="1">
        <f t="array" ref="S156">SUMPRODUCT((WEEKDAY($M$42:$M$72,2)&lt;6)*(S42:S72="ho")*(COUNTIF(feiertage,$M$42:$M$72)=0))</f>
        <v>0</v>
      </c>
      <c r="T156" s="7" cm="1">
        <f t="array" ref="T156">SUMPRODUCT((WEEKDAY($M$42:$M$72,2)&lt;6)*(T42:T72="ho")*(COUNTIF(feiertage,$M$42:$M$72)=0))</f>
        <v>0</v>
      </c>
      <c r="U156" s="7" cm="1">
        <f t="array" ref="U156">SUMPRODUCT((WEEKDAY($M$42:$M$72,2)&lt;6)*(U42:U72="ho")*(COUNTIF(feiertage,$M$42:$M$72)=0))</f>
        <v>0</v>
      </c>
      <c r="V156" s="7" cm="1">
        <f t="array" ref="V156">SUMPRODUCT((WEEKDAY($M$42:$M$72,2)&lt;6)*(V42:V72="ho")*(COUNTIF(feiertage,$M$42:$M$72)=0))</f>
        <v>0</v>
      </c>
      <c r="W156" s="7" cm="1">
        <f t="array" ref="W156">SUMPRODUCT((WEEKDAY($M$42:$M$72,2)&lt;6)*(W42:W72="ho")*(COUNTIF(feiertage,$M$42:$M$72)=0))</f>
        <v>0</v>
      </c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</row>
    <row r="157" spans="2:45" hidden="1">
      <c r="B157" s="178" t="s">
        <v>30</v>
      </c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7">
        <f t="shared" ref="N157:W157" si="20">SUMPRODUCT((WEEKDAY($X$42:$X$71,2)&lt;6)*(Y42:Y71="u")*(COUNTIF(feiertage,$X$42:$X$71)=0))</f>
        <v>0</v>
      </c>
      <c r="O157" s="7">
        <f t="shared" si="20"/>
        <v>0</v>
      </c>
      <c r="P157" s="7">
        <f t="shared" si="20"/>
        <v>0</v>
      </c>
      <c r="Q157" s="7">
        <f t="shared" si="20"/>
        <v>0</v>
      </c>
      <c r="R157" s="7">
        <f t="shared" si="20"/>
        <v>0</v>
      </c>
      <c r="S157" s="7">
        <f t="shared" si="20"/>
        <v>0</v>
      </c>
      <c r="T157" s="7">
        <f t="shared" si="20"/>
        <v>0</v>
      </c>
      <c r="U157" s="7">
        <f t="shared" si="20"/>
        <v>0</v>
      </c>
      <c r="V157" s="7">
        <f t="shared" si="20"/>
        <v>0</v>
      </c>
      <c r="W157" s="7">
        <f t="shared" si="20"/>
        <v>0</v>
      </c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</row>
    <row r="158" spans="2:45" hidden="1">
      <c r="B158" s="178" t="s">
        <v>44</v>
      </c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7" cm="1">
        <f t="array" ref="N158">SUMPRODUCT((WEEKDAY($X$42:$X$71,2)&lt;6)*(Y42:Y71="gt")*(COUNTIF(feiertage,$X$42:$X$71)=0))</f>
        <v>0</v>
      </c>
      <c r="O158" s="7" cm="1">
        <f t="array" ref="O158">SUMPRODUCT((WEEKDAY($X$42:$X$71,2)&lt;6)*(Z42:Z71="gt")*(COUNTIF(feiertage,$X$42:$X$71)=0))</f>
        <v>0</v>
      </c>
      <c r="P158" s="7" cm="1">
        <f t="array" ref="P158">SUMPRODUCT((WEEKDAY($X$42:$X$71,2)&lt;6)*(AA42:AA71="gt")*(COUNTIF(feiertage,$X$42:$X$71)=0))</f>
        <v>0</v>
      </c>
      <c r="Q158" s="7" cm="1">
        <f t="array" ref="Q158">SUMPRODUCT((WEEKDAY($X$42:$X$71,2)&lt;6)*(AB42:AB71="gt")*(COUNTIF(feiertage,$X$42:$X$71)=0))</f>
        <v>0</v>
      </c>
      <c r="R158" s="7" cm="1">
        <f t="array" ref="R158">SUMPRODUCT((WEEKDAY($X$42:$X$71,2)&lt;6)*(AC42:AC71="gt")*(COUNTIF(feiertage,$X$42:$X$71)=0))</f>
        <v>0</v>
      </c>
      <c r="S158" s="7" cm="1">
        <f t="array" ref="S158">SUMPRODUCT((WEEKDAY($X$42:$X$71,2)&lt;6)*(AD42:AD71="gt")*(COUNTIF(feiertage,$X$42:$X$71)=0))</f>
        <v>0</v>
      </c>
      <c r="T158" s="7" cm="1">
        <f t="array" ref="T158">SUMPRODUCT((WEEKDAY($X$42:$X$71,2)&lt;6)*(AE42:AE71="gt")*(COUNTIF(feiertage,$X$42:$X$71)=0))</f>
        <v>0</v>
      </c>
      <c r="U158" s="7" cm="1">
        <f t="array" ref="U158">SUMPRODUCT((WEEKDAY($X$42:$X$71,2)&lt;6)*(AF42:AF71="gt")*(COUNTIF(feiertage,$X$42:$X$71)=0))</f>
        <v>0</v>
      </c>
      <c r="V158" s="7" cm="1">
        <f t="array" ref="V158">SUMPRODUCT((WEEKDAY($X$42:$X$71,2)&lt;6)*(AG42:AG71="gt")*(COUNTIF(feiertage,$X$42:$X$71)=0))</f>
        <v>0</v>
      </c>
      <c r="W158" s="7" cm="1">
        <f t="array" ref="W158">SUMPRODUCT((WEEKDAY($X$42:$X$71,2)&lt;6)*(AH42:AH71="gt")*(COUNTIF(feiertage,$X$42:$X$71)=0))</f>
        <v>0</v>
      </c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</row>
    <row r="159" spans="2:45" hidden="1">
      <c r="B159" s="178" t="s">
        <v>57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7" cm="1">
        <f t="array" ref="N159">SUMPRODUCT((WEEKDAY($X$42:$X$71,2)&lt;6)*(Y42:Y71="ho")*(COUNTIF(feiertage,$X$42:$X$71)=0))</f>
        <v>0</v>
      </c>
      <c r="O159" s="7" cm="1">
        <f t="array" ref="O159">SUMPRODUCT((WEEKDAY($X$42:$X$71,2)&lt;6)*(Z42:Z71="ho")*(COUNTIF(feiertage,$X$42:$X$71)=0))</f>
        <v>0</v>
      </c>
      <c r="P159" s="7" cm="1">
        <f t="array" ref="P159">SUMPRODUCT((WEEKDAY($X$42:$X$71,2)&lt;6)*(AA42:AA71="ho")*(COUNTIF(feiertage,$X$42:$X$71)=0))</f>
        <v>0</v>
      </c>
      <c r="Q159" s="7" cm="1">
        <f t="array" ref="Q159">SUMPRODUCT((WEEKDAY($X$42:$X$71,2)&lt;6)*(AB42:AB71="ho")*(COUNTIF(feiertage,$X$42:$X$71)=0))</f>
        <v>0</v>
      </c>
      <c r="R159" s="7" cm="1">
        <f t="array" ref="R159">SUMPRODUCT((WEEKDAY($X$42:$X$71,2)&lt;6)*(AC42:AC71="ho")*(COUNTIF(feiertage,$X$42:$X$71)=0))</f>
        <v>0</v>
      </c>
      <c r="S159" s="7" cm="1">
        <f t="array" ref="S159">SUMPRODUCT((WEEKDAY($X$42:$X$71,2)&lt;6)*(AD42:AD71="ho")*(COUNTIF(feiertage,$X$42:$X$71)=0))</f>
        <v>0</v>
      </c>
      <c r="T159" s="7" cm="1">
        <f t="array" ref="T159">SUMPRODUCT((WEEKDAY($X$42:$X$71,2)&lt;6)*(AE42:AE71="ho")*(COUNTIF(feiertage,$X$42:$X$71)=0))</f>
        <v>0</v>
      </c>
      <c r="U159" s="7" cm="1">
        <f t="array" ref="U159">SUMPRODUCT((WEEKDAY($X$42:$X$71,2)&lt;6)*(AF42:AF71="ho")*(COUNTIF(feiertage,$X$42:$X$71)=0))</f>
        <v>0</v>
      </c>
      <c r="V159" s="7" cm="1">
        <f t="array" ref="V159">SUMPRODUCT((WEEKDAY($X$42:$X$71,2)&lt;6)*(AG42:AG71="ho")*(COUNTIF(feiertage,$X$42:$X$71)=0))</f>
        <v>0</v>
      </c>
      <c r="W159" s="7" cm="1">
        <f t="array" ref="W159">SUMPRODUCT((WEEKDAY($X$42:$X$71,2)&lt;6)*(AH42:AH71="ho")*(COUNTIF(feiertage,$X$42:$X$71)=0))</f>
        <v>0</v>
      </c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</row>
    <row r="160" spans="2:45" hidden="1">
      <c r="B160" s="178" t="s">
        <v>31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7">
        <f t="shared" ref="N160:W160" si="21">SUMPRODUCT((WEEKDAY($AI$42:$AI$72,2)&lt;6)*(AJ42:AJ72="u")*(COUNTIF(feiertage,$AI$42:$AI$72)=0))</f>
        <v>0</v>
      </c>
      <c r="O160" s="7">
        <f t="shared" si="21"/>
        <v>0</v>
      </c>
      <c r="P160" s="7">
        <f t="shared" si="21"/>
        <v>0</v>
      </c>
      <c r="Q160" s="7">
        <f t="shared" si="21"/>
        <v>0</v>
      </c>
      <c r="R160" s="7">
        <f t="shared" si="21"/>
        <v>0</v>
      </c>
      <c r="S160" s="7">
        <f t="shared" si="21"/>
        <v>0</v>
      </c>
      <c r="T160" s="7">
        <f t="shared" si="21"/>
        <v>0</v>
      </c>
      <c r="U160" s="7">
        <f t="shared" si="21"/>
        <v>0</v>
      </c>
      <c r="V160" s="7">
        <f t="shared" si="21"/>
        <v>0</v>
      </c>
      <c r="W160" s="7">
        <f t="shared" si="21"/>
        <v>0</v>
      </c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</row>
    <row r="161" spans="2:45" hidden="1">
      <c r="B161" s="178" t="s">
        <v>45</v>
      </c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7" cm="1">
        <f t="array" ref="N161">SUMPRODUCT((WEEKDAY($AI$42:$AI$72,2)&lt;6)*(AJ42:AJ72="gt")*(COUNTIF(feiertage,$AI$42:$AI$72)=0))</f>
        <v>0</v>
      </c>
      <c r="O161" s="7" cm="1">
        <f t="array" ref="O161">SUMPRODUCT((WEEKDAY($AI$42:$AI$72,2)&lt;6)*(AK42:AK72="gt")*(COUNTIF(feiertage,$AI$42:$AI$72)=0))</f>
        <v>0</v>
      </c>
      <c r="P161" s="7" cm="1">
        <f t="array" ref="P161">SUMPRODUCT((WEEKDAY($AI$42:$AI$72,2)&lt;6)*(AL42:AL72="gt")*(COUNTIF(feiertage,$AI$42:$AI$72)=0))</f>
        <v>0</v>
      </c>
      <c r="Q161" s="7" cm="1">
        <f t="array" ref="Q161">SUMPRODUCT((WEEKDAY($AI$42:$AI$72,2)&lt;6)*(AM42:AM72="gt")*(COUNTIF(feiertage,$AI$42:$AI$72)=0))</f>
        <v>0</v>
      </c>
      <c r="R161" s="7" cm="1">
        <f t="array" ref="R161">SUMPRODUCT((WEEKDAY($AI$42:$AI$72,2)&lt;6)*(AN42:AN72="gt")*(COUNTIF(feiertage,$AI$42:$AI$72)=0))</f>
        <v>0</v>
      </c>
      <c r="S161" s="7" cm="1">
        <f t="array" ref="S161">SUMPRODUCT((WEEKDAY($AI$42:$AI$72,2)&lt;6)*(AO42:AO72="gt")*(COUNTIF(feiertage,$AI$42:$AI$72)=0))</f>
        <v>0</v>
      </c>
      <c r="T161" s="7" cm="1">
        <f t="array" ref="T161">SUMPRODUCT((WEEKDAY($AI$42:$AI$72,2)&lt;6)*(AP42:AP72="gt")*(COUNTIF(feiertage,$AI$42:$AI$72)=0))</f>
        <v>0</v>
      </c>
      <c r="U161" s="7" cm="1">
        <f t="array" ref="U161">SUMPRODUCT((WEEKDAY($AI$42:$AI$72,2)&lt;6)*(AQ42:AQ72="gt")*(COUNTIF(feiertage,$AI$42:$AI$72)=0))</f>
        <v>0</v>
      </c>
      <c r="V161" s="7" cm="1">
        <f t="array" ref="V161">SUMPRODUCT((WEEKDAY($AI$42:$AI$72,2)&lt;6)*(AR42:AR72="gt")*(COUNTIF(feiertage,$AI$42:$AI$72)=0))</f>
        <v>0</v>
      </c>
      <c r="W161" s="7" cm="1">
        <f t="array" ref="W161">SUMPRODUCT((WEEKDAY($AI$42:$AI$72,2)&lt;6)*(AS42:AS72="gt")*(COUNTIF(feiertage,$AI$42:$AI$72)=0))</f>
        <v>0</v>
      </c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</row>
    <row r="162" spans="2:45" hidden="1">
      <c r="B162" s="178" t="s">
        <v>58</v>
      </c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7" cm="1">
        <f t="array" ref="N162">SUMPRODUCT((WEEKDAY($AI$42:$AI$72,2)&lt;6)*(AJ42:AJ72="ho")*(COUNTIF(feiertage,$AI$42:$AI$72)=0))</f>
        <v>0</v>
      </c>
      <c r="O162" s="7" cm="1">
        <f t="array" ref="O162">SUMPRODUCT((WEEKDAY($AI$42:$AI$72,2)&lt;6)*(AK42:AK72="ho")*(COUNTIF(feiertage,$AI$42:$AI$72)=0))</f>
        <v>0</v>
      </c>
      <c r="P162" s="7" cm="1">
        <f t="array" ref="P162">SUMPRODUCT((WEEKDAY($AI$42:$AI$72,2)&lt;6)*(AL42:AL72="ho")*(COUNTIF(feiertage,$AI$42:$AI$72)=0))</f>
        <v>0</v>
      </c>
      <c r="Q162" s="7" cm="1">
        <f t="array" ref="Q162">SUMPRODUCT((WEEKDAY($AI$42:$AI$72,2)&lt;6)*(AM42:AM72="ho")*(COUNTIF(feiertage,$AI$42:$AI$72)=0))</f>
        <v>0</v>
      </c>
      <c r="R162" s="7" cm="1">
        <f t="array" ref="R162">SUMPRODUCT((WEEKDAY($AI$42:$AI$72,2)&lt;6)*(AN42:AN72="ho")*(COUNTIF(feiertage,$AI$42:$AI$72)=0))</f>
        <v>0</v>
      </c>
      <c r="S162" s="7" cm="1">
        <f t="array" ref="S162">SUMPRODUCT((WEEKDAY($AI$42:$AI$72,2)&lt;6)*(AO42:AO72="ho")*(COUNTIF(feiertage,$AI$42:$AI$72)=0))</f>
        <v>0</v>
      </c>
      <c r="T162" s="7" cm="1">
        <f t="array" ref="T162">SUMPRODUCT((WEEKDAY($AI$42:$AI$72,2)&lt;6)*(AP42:AP72="ho")*(COUNTIF(feiertage,$AI$42:$AI$72)=0))</f>
        <v>0</v>
      </c>
      <c r="U162" s="7" cm="1">
        <f t="array" ref="U162">SUMPRODUCT((WEEKDAY($AI$42:$AI$72,2)&lt;6)*(AQ42:AQ72="ho")*(COUNTIF(feiertage,$AI$42:$AI$72)=0))</f>
        <v>0</v>
      </c>
      <c r="V162" s="7" cm="1">
        <f t="array" ref="V162">SUMPRODUCT((WEEKDAY($AI$42:$AI$72,2)&lt;6)*(AR42:AR72="ho")*(COUNTIF(feiertage,$AI$42:$AI$72)=0))</f>
        <v>0</v>
      </c>
      <c r="W162" s="7" cm="1">
        <f t="array" ref="W162">SUMPRODUCT((WEEKDAY($AI$42:$AI$72,2)&lt;6)*(AS42:AS72="ho")*(COUNTIF(feiertage,$AI$42:$AI$72)=0))</f>
        <v>0</v>
      </c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</row>
    <row r="163" spans="2:45" hidden="1">
      <c r="B163" s="178" t="s">
        <v>32</v>
      </c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7">
        <f t="shared" ref="N163:W163" si="22">SUMPRODUCT((WEEKDAY($AT$42:$AT$71,2)&lt;6)*(AU42:AU71="u")*(COUNTIF(feiertage,$AT$42:$AT$71)=0))</f>
        <v>0</v>
      </c>
      <c r="O163" s="7">
        <f t="shared" si="22"/>
        <v>0</v>
      </c>
      <c r="P163" s="7">
        <f t="shared" si="22"/>
        <v>0</v>
      </c>
      <c r="Q163" s="7">
        <f t="shared" si="22"/>
        <v>0</v>
      </c>
      <c r="R163" s="7">
        <f t="shared" si="22"/>
        <v>0</v>
      </c>
      <c r="S163" s="7">
        <f t="shared" si="22"/>
        <v>0</v>
      </c>
      <c r="T163" s="7">
        <f t="shared" si="22"/>
        <v>0</v>
      </c>
      <c r="U163" s="7">
        <f t="shared" si="22"/>
        <v>0</v>
      </c>
      <c r="V163" s="7">
        <f t="shared" si="22"/>
        <v>0</v>
      </c>
      <c r="W163" s="7">
        <f t="shared" si="22"/>
        <v>0</v>
      </c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</row>
    <row r="164" spans="2:45" hidden="1">
      <c r="B164" s="178" t="s">
        <v>46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7" cm="1">
        <f t="array" ref="N164">SUMPRODUCT((WEEKDAY($AT$42:$AT$71,2)&lt;6)*(AU42:AU71="gt")*(COUNTIF(feiertage,$AT$42:$AT$71)=0))</f>
        <v>0</v>
      </c>
      <c r="O164" s="7" cm="1">
        <f t="array" ref="O164">SUMPRODUCT((WEEKDAY($AT$42:$AT$71,2)&lt;6)*(AV42:AV71="gt")*(COUNTIF(feiertage,$AT$42:$AT$71)=0))</f>
        <v>0</v>
      </c>
      <c r="P164" s="7" cm="1">
        <f t="array" ref="P164">SUMPRODUCT((WEEKDAY($AT$42:$AT$71,2)&lt;6)*(AW42:AW71="gt")*(COUNTIF(feiertage,$AT$42:$AT$71)=0))</f>
        <v>0</v>
      </c>
      <c r="Q164" s="7" cm="1">
        <f t="array" ref="Q164">SUMPRODUCT((WEEKDAY($AT$42:$AT$71,2)&lt;6)*(AX42:AX71="gt")*(COUNTIF(feiertage,$AT$42:$AT$71)=0))</f>
        <v>0</v>
      </c>
      <c r="R164" s="7" cm="1">
        <f t="array" ref="R164">SUMPRODUCT((WEEKDAY($AT$42:$AT$71,2)&lt;6)*(AY42:AY71="gt")*(COUNTIF(feiertage,$AT$42:$AT$71)=0))</f>
        <v>0</v>
      </c>
      <c r="S164" s="7" cm="1">
        <f t="array" ref="S164">SUMPRODUCT((WEEKDAY($AT$42:$AT$71,2)&lt;6)*(AZ42:AZ71="gt")*(COUNTIF(feiertage,$AT$42:$AT$71)=0))</f>
        <v>0</v>
      </c>
      <c r="T164" s="7" cm="1">
        <f t="array" ref="T164">SUMPRODUCT((WEEKDAY($AT$42:$AT$71,2)&lt;6)*(BA42:BA71="gt")*(COUNTIF(feiertage,$AT$42:$AT$71)=0))</f>
        <v>0</v>
      </c>
      <c r="U164" s="7" cm="1">
        <f t="array" ref="U164">SUMPRODUCT((WEEKDAY($AT$42:$AT$71,2)&lt;6)*(BB42:BB71="gt")*(COUNTIF(feiertage,$AT$42:$AT$71)=0))</f>
        <v>0</v>
      </c>
      <c r="V164" s="7" cm="1">
        <f t="array" ref="V164">SUMPRODUCT((WEEKDAY($AT$42:$AT$71,2)&lt;6)*(BC42:BC71="gt")*(COUNTIF(feiertage,$AT$42:$AT$71)=0))</f>
        <v>0</v>
      </c>
      <c r="W164" s="7" cm="1">
        <f t="array" ref="W164">SUMPRODUCT((WEEKDAY($AT$42:$AT$71,2)&lt;6)*(BD42:BD71="gt")*(COUNTIF(feiertage,$AT$42:$AT$71)=0))</f>
        <v>0</v>
      </c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</row>
    <row r="165" spans="2:45" hidden="1">
      <c r="B165" s="178" t="s">
        <v>59</v>
      </c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7" cm="1">
        <f t="array" ref="N165">SUMPRODUCT((WEEKDAY($AT$42:$AT$71,2)&lt;6)*(AU42:AU71="ho")*(COUNTIF(feiertage,$AT$42:$AT$71)=0))</f>
        <v>0</v>
      </c>
      <c r="O165" s="7" cm="1">
        <f t="array" ref="O165">SUMPRODUCT((WEEKDAY($AT$42:$AT$71,2)&lt;6)*(AV42:AV71="ho")*(COUNTIF(feiertage,$AT$42:$AT$71)=0))</f>
        <v>0</v>
      </c>
      <c r="P165" s="7" cm="1">
        <f t="array" ref="P165">SUMPRODUCT((WEEKDAY($AT$42:$AT$71,2)&lt;6)*(AW42:AW71="ho")*(COUNTIF(feiertage,$AT$42:$AT$71)=0))</f>
        <v>0</v>
      </c>
      <c r="Q165" s="7" cm="1">
        <f t="array" ref="Q165">SUMPRODUCT((WEEKDAY($AT$42:$AT$71,2)&lt;6)*(AX42:AX71="ho")*(COUNTIF(feiertage,$AT$42:$AT$71)=0))</f>
        <v>0</v>
      </c>
      <c r="R165" s="7" cm="1">
        <f t="array" ref="R165">SUMPRODUCT((WEEKDAY($AT$42:$AT$71,2)&lt;6)*(AY42:AY71="ho")*(COUNTIF(feiertage,$AT$42:$AT$71)=0))</f>
        <v>0</v>
      </c>
      <c r="S165" s="7" cm="1">
        <f t="array" ref="S165">SUMPRODUCT((WEEKDAY($AT$42:$AT$71,2)&lt;6)*(AZ42:AZ71="ho")*(COUNTIF(feiertage,$AT$42:$AT$71)=0))</f>
        <v>0</v>
      </c>
      <c r="T165" s="7" cm="1">
        <f t="array" ref="T165">SUMPRODUCT((WEEKDAY($AT$42:$AT$71,2)&lt;6)*(BA42:BA71="ho")*(COUNTIF(feiertage,$AT$42:$AT$71)=0))</f>
        <v>0</v>
      </c>
      <c r="U165" s="7" cm="1">
        <f t="array" ref="U165">SUMPRODUCT((WEEKDAY($AT$42:$AT$71,2)&lt;6)*(BB42:BB71="ho")*(COUNTIF(feiertage,$AT$42:$AT$71)=0))</f>
        <v>0</v>
      </c>
      <c r="V165" s="7" cm="1">
        <f t="array" ref="V165">SUMPRODUCT((WEEKDAY($AT$42:$AT$71,2)&lt;6)*(BC42:BC71="ho")*(COUNTIF(feiertage,$AT$42:$AT$71)=0))</f>
        <v>0</v>
      </c>
      <c r="W165" s="7" cm="1">
        <f t="array" ref="W165">SUMPRODUCT((WEEKDAY($AT$42:$AT$71,2)&lt;6)*(BD42:BD71="ho")*(COUNTIF(feiertage,$AT$42:$AT$71)=0))</f>
        <v>0</v>
      </c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</row>
    <row r="166" spans="2:45" hidden="1">
      <c r="B166" s="178" t="s">
        <v>33</v>
      </c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7">
        <f t="shared" ref="N166:W166" si="23">SUMPRODUCT((WEEKDAY($BE$42:$BE$72,2)&lt;6)*(BF42:BF72="u")*(COUNTIF(feiertage,$BE$42:$BE$72)=0))</f>
        <v>0</v>
      </c>
      <c r="O166" s="7">
        <f t="shared" si="23"/>
        <v>0</v>
      </c>
      <c r="P166" s="7">
        <f t="shared" si="23"/>
        <v>0</v>
      </c>
      <c r="Q166" s="7">
        <f t="shared" si="23"/>
        <v>0</v>
      </c>
      <c r="R166" s="7">
        <f t="shared" si="23"/>
        <v>0</v>
      </c>
      <c r="S166" s="7">
        <f t="shared" si="23"/>
        <v>0</v>
      </c>
      <c r="T166" s="7">
        <f t="shared" si="23"/>
        <v>0</v>
      </c>
      <c r="U166" s="7">
        <f t="shared" si="23"/>
        <v>0</v>
      </c>
      <c r="V166" s="7">
        <f t="shared" si="23"/>
        <v>0</v>
      </c>
      <c r="W166" s="7">
        <f t="shared" si="23"/>
        <v>0</v>
      </c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</row>
    <row r="167" spans="2:45" hidden="1">
      <c r="B167" s="178" t="s">
        <v>47</v>
      </c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7" cm="1">
        <f t="array" ref="N167">SUMPRODUCT((WEEKDAY($BE$42:$BE$72,2)&lt;6)*(BF42:BF72="gt")*(COUNTIF(feiertage,$BE$42:$BE$72)=0))</f>
        <v>0</v>
      </c>
      <c r="O167" s="7" cm="1">
        <f t="array" ref="O167">SUMPRODUCT((WEEKDAY($BE$42:$BE$72,2)&lt;6)*(BG42:BG72="gt")*(COUNTIF(feiertage,$BE$42:$BE$72)=0))</f>
        <v>0</v>
      </c>
      <c r="P167" s="7" cm="1">
        <f t="array" ref="P167">SUMPRODUCT((WEEKDAY($BE$42:$BE$72,2)&lt;6)*(BH42:BH72="gt")*(COUNTIF(feiertage,$BE$42:$BE$72)=0))</f>
        <v>0</v>
      </c>
      <c r="Q167" s="7" cm="1">
        <f t="array" ref="Q167">SUMPRODUCT((WEEKDAY($BE$42:$BE$72,2)&lt;6)*(BI42:BI72="gt")*(COUNTIF(feiertage,$BE$42:$BE$72)=0))</f>
        <v>0</v>
      </c>
      <c r="R167" s="7" cm="1">
        <f t="array" ref="R167">SUMPRODUCT((WEEKDAY($BE$42:$BE$72,2)&lt;6)*(BJ42:BJ72="gt")*(COUNTIF(feiertage,$BE$42:$BE$72)=0))</f>
        <v>0</v>
      </c>
      <c r="S167" s="7" cm="1">
        <f t="array" ref="S167">SUMPRODUCT((WEEKDAY($BE$42:$BE$72,2)&lt;6)*(BK42:BK72="gt")*(COUNTIF(feiertage,$BE$42:$BE$72)=0))</f>
        <v>0</v>
      </c>
      <c r="T167" s="7" cm="1">
        <f t="array" ref="T167">SUMPRODUCT((WEEKDAY($BE$42:$BE$72,2)&lt;6)*(BL42:BL72="gt")*(COUNTIF(feiertage,$BE$42:$BE$72)=0))</f>
        <v>0</v>
      </c>
      <c r="U167" s="7" cm="1">
        <f t="array" ref="U167">SUMPRODUCT((WEEKDAY($BE$42:$BE$72,2)&lt;6)*(BM42:BM72="gt")*(COUNTIF(feiertage,$BE$42:$BE$72)=0))</f>
        <v>0</v>
      </c>
      <c r="V167" s="7" cm="1">
        <f t="array" ref="V167">SUMPRODUCT((WEEKDAY($BE$42:$BE$72,2)&lt;6)*(BN42:BN72="gt")*(COUNTIF(feiertage,$BE$42:$BE$72)=0))</f>
        <v>0</v>
      </c>
      <c r="W167" s="7" cm="1">
        <f t="array" ref="W167">SUMPRODUCT((WEEKDAY($BE$42:$BE$72,2)&lt;6)*(BO42:BO72="gt")*(COUNTIF(feiertage,$BE$42:$BE$72)=0))</f>
        <v>0</v>
      </c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</row>
    <row r="168" spans="2:45" hidden="1">
      <c r="B168" s="178" t="s">
        <v>60</v>
      </c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7" cm="1">
        <f t="array" ref="N168">SUMPRODUCT((WEEKDAY($BE$42:$BE$72,2)&lt;6)*(BF42:BF72="ho")*(COUNTIF(feiertage,$BE$42:$BE$72)=0))</f>
        <v>0</v>
      </c>
      <c r="O168" s="7" cm="1">
        <f t="array" ref="O168">SUMPRODUCT((WEEKDAY($BE$42:$BE$72,2)&lt;6)*(BG42:BG72="ho")*(COUNTIF(feiertage,$BE$42:$BE$72)=0))</f>
        <v>0</v>
      </c>
      <c r="P168" s="7" cm="1">
        <f t="array" ref="P168">SUMPRODUCT((WEEKDAY($BE$42:$BE$72,2)&lt;6)*(BH42:BH72="ho")*(COUNTIF(feiertage,$BE$42:$BE$72)=0))</f>
        <v>0</v>
      </c>
      <c r="Q168" s="7" cm="1">
        <f t="array" ref="Q168">SUMPRODUCT((WEEKDAY($BE$42:$BE$72,2)&lt;6)*(BI42:BI72="ho")*(COUNTIF(feiertage,$BE$42:$BE$72)=0))</f>
        <v>0</v>
      </c>
      <c r="R168" s="7" cm="1">
        <f t="array" ref="R168">SUMPRODUCT((WEEKDAY($BE$42:$BE$72,2)&lt;6)*(BJ42:BJ72="ho")*(COUNTIF(feiertage,$BE$42:$BE$72)=0))</f>
        <v>0</v>
      </c>
      <c r="S168" s="7" cm="1">
        <f t="array" ref="S168">SUMPRODUCT((WEEKDAY($BE$42:$BE$72,2)&lt;6)*(BK42:BK72="ho")*(COUNTIF(feiertage,$BE$42:$BE$72)=0))</f>
        <v>0</v>
      </c>
      <c r="T168" s="7" cm="1">
        <f t="array" ref="T168">SUMPRODUCT((WEEKDAY($BE$42:$BE$72,2)&lt;6)*(BL42:BL72="ho")*(COUNTIF(feiertage,$BE$42:$BE$72)=0))</f>
        <v>0</v>
      </c>
      <c r="U168" s="7" cm="1">
        <f t="array" ref="U168">SUMPRODUCT((WEEKDAY($BE$42:$BE$72,2)&lt;6)*(BM42:BM72="ho")*(COUNTIF(feiertage,$BE$42:$BE$72)=0))</f>
        <v>0</v>
      </c>
      <c r="V168" s="7" cm="1">
        <f t="array" ref="V168">SUMPRODUCT((WEEKDAY($BE$42:$BE$72,2)&lt;6)*(BN42:BN72="ho")*(COUNTIF(feiertage,$BE$42:$BE$72)=0))</f>
        <v>0</v>
      </c>
      <c r="W168" s="7" cm="1">
        <f t="array" ref="W168">SUMPRODUCT((WEEKDAY($BE$42:$BE$72,2)&lt;6)*(BO42:BO72="ho")*(COUNTIF(feiertage,$BE$42:$BE$72)=0))</f>
        <v>0</v>
      </c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</row>
    <row r="169" spans="2:45" hidden="1"/>
  </sheetData>
  <sheetProtection selectLockedCells="1"/>
  <mergeCells count="193">
    <mergeCell ref="BW74:CA75"/>
    <mergeCell ref="CC74:CG75"/>
    <mergeCell ref="BW76:CG76"/>
    <mergeCell ref="BW79:CG79"/>
    <mergeCell ref="BW82:CG82"/>
    <mergeCell ref="BW85:CG85"/>
    <mergeCell ref="BW88:CG88"/>
    <mergeCell ref="BW91:CG91"/>
    <mergeCell ref="BW94:CG94"/>
    <mergeCell ref="CC77:CG78"/>
    <mergeCell ref="CC80:CG81"/>
    <mergeCell ref="CC83:CG84"/>
    <mergeCell ref="CC86:CG87"/>
    <mergeCell ref="CC89:CG90"/>
    <mergeCell ref="CC92:CG93"/>
    <mergeCell ref="B158:M158"/>
    <mergeCell ref="B160:M160"/>
    <mergeCell ref="B161:M161"/>
    <mergeCell ref="BW77:CA78"/>
    <mergeCell ref="BW80:CA81"/>
    <mergeCell ref="BW83:CA84"/>
    <mergeCell ref="BW86:CA87"/>
    <mergeCell ref="BW89:CA90"/>
    <mergeCell ref="BW92:CA93"/>
    <mergeCell ref="BW95:CA96"/>
    <mergeCell ref="BW98:CA99"/>
    <mergeCell ref="BW101:CA102"/>
    <mergeCell ref="BW106:CG106"/>
    <mergeCell ref="BW104:CA105"/>
    <mergeCell ref="CC95:CG96"/>
    <mergeCell ref="CC98:CG99"/>
    <mergeCell ref="CC101:CG102"/>
    <mergeCell ref="CC104:CG105"/>
    <mergeCell ref="BW97:CG97"/>
    <mergeCell ref="BW100:CG100"/>
    <mergeCell ref="BW103:CG103"/>
    <mergeCell ref="CO3:CS3"/>
    <mergeCell ref="CU3:CY3"/>
    <mergeCell ref="AU2:BD2"/>
    <mergeCell ref="BF2:BO2"/>
    <mergeCell ref="BQ2:BU2"/>
    <mergeCell ref="BW2:CA2"/>
    <mergeCell ref="CC2:CG2"/>
    <mergeCell ref="AI1:AS2"/>
    <mergeCell ref="B168:M168"/>
    <mergeCell ref="B144:M144"/>
    <mergeCell ref="B147:M147"/>
    <mergeCell ref="B150:M150"/>
    <mergeCell ref="B153:M153"/>
    <mergeCell ref="B156:M156"/>
    <mergeCell ref="B159:M159"/>
    <mergeCell ref="B162:M162"/>
    <mergeCell ref="B165:M165"/>
    <mergeCell ref="B164:M164"/>
    <mergeCell ref="B154:M154"/>
    <mergeCell ref="B163:M163"/>
    <mergeCell ref="B166:M166"/>
    <mergeCell ref="B167:M167"/>
    <mergeCell ref="B155:M155"/>
    <mergeCell ref="B157:M157"/>
    <mergeCell ref="X95:Z96"/>
    <mergeCell ref="AA95:AH96"/>
    <mergeCell ref="C77:E78"/>
    <mergeCell ref="F77:Q78"/>
    <mergeCell ref="F80:Q81"/>
    <mergeCell ref="C80:E81"/>
    <mergeCell ref="C83:E84"/>
    <mergeCell ref="F83:Q84"/>
    <mergeCell ref="C86:E87"/>
    <mergeCell ref="F86:Q87"/>
    <mergeCell ref="C89:E90"/>
    <mergeCell ref="F89:Q90"/>
    <mergeCell ref="B88:AN88"/>
    <mergeCell ref="B79:AN79"/>
    <mergeCell ref="AI77:AN78"/>
    <mergeCell ref="B77:B78"/>
    <mergeCell ref="AA86:AH87"/>
    <mergeCell ref="X89:Z90"/>
    <mergeCell ref="AA89:AH90"/>
    <mergeCell ref="R95:W96"/>
    <mergeCell ref="B94:AN94"/>
    <mergeCell ref="C95:E96"/>
    <mergeCell ref="F95:Q96"/>
    <mergeCell ref="B103:AN103"/>
    <mergeCell ref="AI101:AN102"/>
    <mergeCell ref="R101:W102"/>
    <mergeCell ref="B135:M135"/>
    <mergeCell ref="B138:M138"/>
    <mergeCell ref="B141:M141"/>
    <mergeCell ref="B152:M152"/>
    <mergeCell ref="AI104:AN105"/>
    <mergeCell ref="R104:W105"/>
    <mergeCell ref="B133:M133"/>
    <mergeCell ref="B134:M134"/>
    <mergeCell ref="B136:M136"/>
    <mergeCell ref="B137:M137"/>
    <mergeCell ref="B139:M139"/>
    <mergeCell ref="B140:M140"/>
    <mergeCell ref="B142:M142"/>
    <mergeCell ref="B143:M143"/>
    <mergeCell ref="B145:M145"/>
    <mergeCell ref="B146:M146"/>
    <mergeCell ref="B148:M148"/>
    <mergeCell ref="B149:M149"/>
    <mergeCell ref="B151:M151"/>
    <mergeCell ref="F104:Q105"/>
    <mergeCell ref="B1:AH2"/>
    <mergeCell ref="CI5:CM5"/>
    <mergeCell ref="CO5:CS5"/>
    <mergeCell ref="CU5:CY5"/>
    <mergeCell ref="BT4:BV4"/>
    <mergeCell ref="BT3:BV3"/>
    <mergeCell ref="BF3:BO3"/>
    <mergeCell ref="C5:L5"/>
    <mergeCell ref="N5:W5"/>
    <mergeCell ref="Y5:AH5"/>
    <mergeCell ref="AJ5:AS5"/>
    <mergeCell ref="AU5:BD5"/>
    <mergeCell ref="BF5:BO5"/>
    <mergeCell ref="BQ5:BU5"/>
    <mergeCell ref="BW5:CA5"/>
    <mergeCell ref="CC5:CG5"/>
    <mergeCell ref="CI2:CM2"/>
    <mergeCell ref="CO2:CS2"/>
    <mergeCell ref="CU2:CY2"/>
    <mergeCell ref="AJ3:AS3"/>
    <mergeCell ref="AU3:BD3"/>
    <mergeCell ref="BW3:CA3"/>
    <mergeCell ref="CC3:CG3"/>
    <mergeCell ref="CI3:CM3"/>
    <mergeCell ref="R77:W78"/>
    <mergeCell ref="AI80:AN81"/>
    <mergeCell ref="B76:AN76"/>
    <mergeCell ref="X80:Z81"/>
    <mergeCell ref="AA80:AH81"/>
    <mergeCell ref="X83:Z84"/>
    <mergeCell ref="AA83:AH84"/>
    <mergeCell ref="B74:Q75"/>
    <mergeCell ref="C92:E93"/>
    <mergeCell ref="F92:Q93"/>
    <mergeCell ref="X74:Z75"/>
    <mergeCell ref="X77:Z78"/>
    <mergeCell ref="AA74:AH75"/>
    <mergeCell ref="AA77:AH78"/>
    <mergeCell ref="B91:AN91"/>
    <mergeCell ref="B85:AN85"/>
    <mergeCell ref="X92:Z93"/>
    <mergeCell ref="AA92:AH93"/>
    <mergeCell ref="C6:L6"/>
    <mergeCell ref="N6:W6"/>
    <mergeCell ref="Y6:AH6"/>
    <mergeCell ref="AJ6:AS6"/>
    <mergeCell ref="AU6:BD6"/>
    <mergeCell ref="BF6:BO6"/>
    <mergeCell ref="C40:L40"/>
    <mergeCell ref="N40:W40"/>
    <mergeCell ref="Y40:AH40"/>
    <mergeCell ref="AJ40:AS40"/>
    <mergeCell ref="AU40:BD40"/>
    <mergeCell ref="AI92:AN93"/>
    <mergeCell ref="R92:W93"/>
    <mergeCell ref="BF40:BO40"/>
    <mergeCell ref="B82:AN82"/>
    <mergeCell ref="R86:W87"/>
    <mergeCell ref="AI86:AN87"/>
    <mergeCell ref="R89:W90"/>
    <mergeCell ref="AI89:AN90"/>
    <mergeCell ref="R74:W75"/>
    <mergeCell ref="AI74:AN75"/>
    <mergeCell ref="BF74:BO106"/>
    <mergeCell ref="B97:AN97"/>
    <mergeCell ref="AI95:AN96"/>
    <mergeCell ref="B73:BO73"/>
    <mergeCell ref="AO74:BE106"/>
    <mergeCell ref="R80:W81"/>
    <mergeCell ref="X86:Z87"/>
    <mergeCell ref="R83:W84"/>
    <mergeCell ref="AI83:AN84"/>
    <mergeCell ref="B106:AN106"/>
    <mergeCell ref="X98:Z99"/>
    <mergeCell ref="AA98:AH99"/>
    <mergeCell ref="X101:Z102"/>
    <mergeCell ref="AA101:AH102"/>
    <mergeCell ref="X104:Z105"/>
    <mergeCell ref="AA104:AH105"/>
    <mergeCell ref="C101:E102"/>
    <mergeCell ref="F101:Q102"/>
    <mergeCell ref="B100:AN100"/>
    <mergeCell ref="AI98:AN99"/>
    <mergeCell ref="R98:W99"/>
    <mergeCell ref="C104:E105"/>
    <mergeCell ref="C98:E99"/>
    <mergeCell ref="F98:Q99"/>
  </mergeCells>
  <conditionalFormatting sqref="B8:B38 M8:M38 X8:X38 AI8:AI38 AT8:AT38 BE8:BE38 B42:B72 M42:M72 X42:X72 AI42:AI72 AT42:AT72 BE42:BE72">
    <cfRule type="expression" dxfId="5" priority="1357">
      <formula>WEEKDAY(B8,2)&gt;5</formula>
    </cfRule>
  </conditionalFormatting>
  <pageMargins left="0.7" right="0.7" top="0.78740157499999996" bottom="0.78740157499999996" header="0.3" footer="0.3"/>
  <pageSetup scale="33" orientation="portrait" r:id="rId1"/>
  <colBreaks count="1" manualBreakCount="1">
    <brk id="67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9BED-081A-47A5-85DC-21E65471939B}">
  <sheetPr>
    <outlinePr summaryBelow="0"/>
  </sheetPr>
  <dimension ref="B6:O373"/>
  <sheetViews>
    <sheetView view="pageBreakPreview" zoomScale="60" zoomScaleNormal="55" workbookViewId="0">
      <selection activeCell="V28" sqref="V28"/>
    </sheetView>
  </sheetViews>
  <sheetFormatPr baseColWidth="10" defaultRowHeight="15"/>
  <cols>
    <col min="2" max="3" width="11.42578125" style="95"/>
    <col min="4" max="4" width="13.28515625" customWidth="1"/>
    <col min="5" max="5" width="11.42578125" style="95"/>
    <col min="6" max="15" width="3.7109375" customWidth="1"/>
  </cols>
  <sheetData>
    <row r="6" spans="2:15">
      <c r="F6" s="145" t="s">
        <v>69</v>
      </c>
      <c r="G6" s="145"/>
      <c r="H6" s="145"/>
      <c r="I6" s="145"/>
      <c r="J6" s="145"/>
      <c r="K6" s="145"/>
      <c r="L6" s="145"/>
      <c r="M6" s="145"/>
      <c r="N6" s="145"/>
      <c r="O6" s="145"/>
    </row>
    <row r="7" spans="2:15" ht="105" customHeight="1">
      <c r="F7" s="105" t="str">
        <f>IF(Team!F77="","",Team!F77)</f>
        <v>Jack</v>
      </c>
      <c r="G7" s="105" t="str">
        <f>IF(Team!F80="","",Team!F80)</f>
        <v/>
      </c>
      <c r="H7" s="105" t="str">
        <f>IF(Team!F83="","",Team!F83)</f>
        <v/>
      </c>
      <c r="I7" s="105" t="str">
        <f>IF(Team!F86="","",Team!F86)</f>
        <v/>
      </c>
      <c r="J7" s="105" t="str">
        <f>IF(Team!F89="","",Team!F89)</f>
        <v/>
      </c>
      <c r="K7" s="105" t="str">
        <f>IF(Team!F92="","",Team!F92)</f>
        <v/>
      </c>
      <c r="L7" s="105" t="str">
        <f>IF(Team!F95="","",Team!F95)</f>
        <v/>
      </c>
      <c r="M7" s="105" t="str">
        <f>IF(Team!F98="","",Team!F98)</f>
        <v/>
      </c>
      <c r="N7" s="105" t="str">
        <f>IF(Team!F101="","",Team!F101)</f>
        <v/>
      </c>
      <c r="O7" s="105" t="str">
        <f>IF(Team!F104="","",Team!F104)</f>
        <v/>
      </c>
    </row>
    <row r="8" spans="2:15" ht="18.75">
      <c r="B8" s="96" t="str">
        <f>IF(E8=DATE(YEAR(E8),MONTH(E8),15),IF(ISNUMBER(E8),IF(MONTH(E8)=MONTH(E8+1),E8+1,""),""),"")</f>
        <v/>
      </c>
      <c r="C8" s="97" t="str">
        <f>IF(WEEKDAY(E8,11)=4,WEEKNUM(E8,21),"")</f>
        <v/>
      </c>
      <c r="D8" s="94">
        <f>E8</f>
        <v>44562</v>
      </c>
      <c r="E8" s="103">
        <v>44562</v>
      </c>
      <c r="F8" s="79" t="str">
        <f>IF(ISBLANK(Team!C8),"",VLOOKUP($E8,Team!$B$8:$L$38,2,FALSE))</f>
        <v/>
      </c>
      <c r="G8" s="79" t="str">
        <f>IF(ISBLANK(Team!D8),"",VLOOKUP($E8,Team!$B$8:$L$38,3,FALSE))</f>
        <v/>
      </c>
      <c r="H8" s="79" t="str">
        <f>IF(ISBLANK(Team!E8),"",VLOOKUP($E8,Team!$B$8:$L$38,4,FALSE))</f>
        <v/>
      </c>
      <c r="I8" s="79" t="str">
        <f>IF(ISBLANK(Team!F8),"",VLOOKUP($E8,Team!$B$8:$L$38,5,FALSE))</f>
        <v/>
      </c>
      <c r="J8" s="79" t="str">
        <f>IF(ISBLANK(Team!G8),"",VLOOKUP($E8,Team!$B$8:$L$38,6,FALSE))</f>
        <v/>
      </c>
      <c r="K8" s="79" t="str">
        <f>IF(ISBLANK(Team!H8),"",VLOOKUP($E8,Team!$B$8:$L$38,7,FALSE))</f>
        <v/>
      </c>
      <c r="L8" s="79" t="str">
        <f>IF(ISBLANK(Team!I8),"",VLOOKUP($E8,Team!$B$8:$L$38,8,FALSE))</f>
        <v/>
      </c>
      <c r="M8" s="79" t="str">
        <f>IF(ISBLANK(Team!J8),"",VLOOKUP($E8,Team!$B$8:$L$38,9,FALSE))</f>
        <v/>
      </c>
      <c r="N8" s="79" t="str">
        <f>IF(ISBLANK(Team!K8),"",VLOOKUP($E8,Team!$B$8:$L$38,10,FALSE))</f>
        <v/>
      </c>
      <c r="O8" s="79" t="str">
        <f>IF(ISBLANK(Team!L8),"",VLOOKUP($E8,Team!$B$8:$L$38,11,FALSE))</f>
        <v/>
      </c>
    </row>
    <row r="9" spans="2:15" ht="18.75">
      <c r="B9" s="98" t="str">
        <f>IF(E9=DATE(YEAR(E9),MONTH(E9),15),IF(ISNUMBER(E9),IF(MONTH(E9)=MONTH(E9+1),E9+1,""),""),"")</f>
        <v/>
      </c>
      <c r="C9" s="102" t="str">
        <f>IF(WEEKDAY(E9,11)=4,WEEKNUM(E9,21),"")</f>
        <v/>
      </c>
      <c r="D9" s="93" t="str">
        <f>TEXT(E9,"TTTT")</f>
        <v>Sonntag</v>
      </c>
      <c r="E9" s="103">
        <f>E8+1</f>
        <v>44563</v>
      </c>
      <c r="F9" s="79" t="str">
        <f>IF(ISBLANK(Team!C9),"",VLOOKUP($E9,Team!$B$8:$L$38,2,FALSE))</f>
        <v>u</v>
      </c>
      <c r="G9" s="79" t="str">
        <f>IF(ISBLANK(Team!D9),"",VLOOKUP($E9,Team!$B$8:$L$38,3,FALSE))</f>
        <v/>
      </c>
      <c r="H9" s="79" t="str">
        <f>IF(ISBLANK(Team!E9),"",VLOOKUP($E9,Team!$B$8:$L$38,4,FALSE))</f>
        <v/>
      </c>
      <c r="I9" s="79" t="str">
        <f>IF(ISBLANK(Team!F9),"",VLOOKUP($E9,Team!$B$8:$L$38,5,FALSE))</f>
        <v/>
      </c>
      <c r="J9" s="79" t="str">
        <f>IF(ISBLANK(Team!G9),"",VLOOKUP($E9,Team!$B$8:$L$38,6,FALSE))</f>
        <v/>
      </c>
      <c r="K9" s="79" t="str">
        <f>IF(ISBLANK(Team!H9),"",VLOOKUP($E9,Team!$B$8:$L$38,7,FALSE))</f>
        <v/>
      </c>
      <c r="L9" s="79" t="str">
        <f>IF(ISBLANK(Team!I9),"",VLOOKUP($E9,Team!$B$8:$L$38,8,FALSE))</f>
        <v/>
      </c>
      <c r="M9" s="79" t="str">
        <f>IF(ISBLANK(Team!J9),"",VLOOKUP($E9,Team!$B$8:$L$38,9,FALSE))</f>
        <v/>
      </c>
      <c r="N9" s="79" t="str">
        <f>IF(ISBLANK(Team!K9),"",VLOOKUP($E9,Team!$B$8:$L$38,10,FALSE))</f>
        <v/>
      </c>
      <c r="O9" s="79" t="str">
        <f>IF(ISBLANK(Team!L9),"",VLOOKUP($E9,Team!$B$8:$L$38,11,FALSE))</f>
        <v/>
      </c>
    </row>
    <row r="10" spans="2:15" ht="18.75">
      <c r="B10" s="98" t="str">
        <f>IF(E10=DATE(YEAR(E10),MONTH(E10),15),IF(ISNUMBER(E10),IF(MONTH(E10)=MONTH(E10+1),E10+1,""),""),"")</f>
        <v/>
      </c>
      <c r="C10" s="99" t="str">
        <f>IF(WEEKDAY(E10,11)=4,WEEKNUM(E10,21),"")</f>
        <v/>
      </c>
      <c r="D10" s="93" t="str">
        <f>TEXT(E10,"TTTT")</f>
        <v>Montag</v>
      </c>
      <c r="E10" s="103">
        <f>E9+1</f>
        <v>44564</v>
      </c>
      <c r="F10" s="79" t="str">
        <f>IF(ISBLANK(Team!C10),"",VLOOKUP($E10,Team!$B$8:$L$38,2,FALSE))</f>
        <v>u</v>
      </c>
      <c r="G10" s="79" t="str">
        <f>IF(ISBLANK(Team!D10),"",VLOOKUP($E10,Team!$B$8:$L$38,3,FALSE))</f>
        <v/>
      </c>
      <c r="H10" s="79" t="str">
        <f>IF(ISBLANK(Team!E10),"",VLOOKUP($E10,Team!$B$8:$L$38,4,FALSE))</f>
        <v/>
      </c>
      <c r="I10" s="79" t="str">
        <f>IF(ISBLANK(Team!F10),"",VLOOKUP($E10,Team!$B$8:$L$38,5,FALSE))</f>
        <v/>
      </c>
      <c r="J10" s="79" t="str">
        <f>IF(ISBLANK(Team!G10),"",VLOOKUP($E10,Team!$B$8:$L$38,6,FALSE))</f>
        <v/>
      </c>
      <c r="K10" s="79" t="str">
        <f>IF(ISBLANK(Team!H10),"",VLOOKUP($E10,Team!$B$8:$L$38,7,FALSE))</f>
        <v>ho</v>
      </c>
      <c r="L10" s="79" t="str">
        <f>IF(ISBLANK(Team!I10),"",VLOOKUP($E10,Team!$B$8:$L$38,8,FALSE))</f>
        <v/>
      </c>
      <c r="M10" s="79" t="str">
        <f>IF(ISBLANK(Team!J10),"",VLOOKUP($E10,Team!$B$8:$L$38,9,FALSE))</f>
        <v/>
      </c>
      <c r="N10" s="79" t="str">
        <f>IF(ISBLANK(Team!K10),"",VLOOKUP($E10,Team!$B$8:$L$38,10,FALSE))</f>
        <v/>
      </c>
      <c r="O10" s="79" t="str">
        <f>IF(ISBLANK(Team!L10),"",VLOOKUP($E10,Team!$B$8:$L$38,11,FALSE))</f>
        <v/>
      </c>
    </row>
    <row r="11" spans="2:15" ht="18.75">
      <c r="B11" s="98" t="str">
        <f t="shared" ref="B11:B39" si="0">IF(E11=DATE(YEAR(E11),MONTH(E11),15),IF(ISNUMBER(E11),IF(MONTH(E11)=MONTH(E11+1),E11+1,""),""),"")</f>
        <v/>
      </c>
      <c r="C11" s="99" t="str">
        <f t="shared" ref="C11:C39" si="1">IF(WEEKDAY(E11,11)=4,WEEKNUM(E11,21),"")</f>
        <v/>
      </c>
      <c r="D11" s="93" t="str">
        <f t="shared" ref="D11:D74" si="2">TEXT(E11,"TTTT")</f>
        <v>Dienstag</v>
      </c>
      <c r="E11" s="103">
        <f>E10+1</f>
        <v>44565</v>
      </c>
      <c r="F11" s="79" t="str">
        <f>IF(ISBLANK(Team!C11),"",VLOOKUP($E11,Team!$B$8:$L$38,2,FALSE))</f>
        <v>u</v>
      </c>
      <c r="G11" s="79" t="str">
        <f>IF(ISBLANK(Team!D11),"",VLOOKUP($E11,Team!$B$8:$L$38,3,FALSE))</f>
        <v/>
      </c>
      <c r="H11" s="79" t="str">
        <f>IF(ISBLANK(Team!E11),"",VLOOKUP($E11,Team!$B$8:$L$38,4,FALSE))</f>
        <v>u</v>
      </c>
      <c r="I11" s="79" t="str">
        <f>IF(ISBLANK(Team!F11),"",VLOOKUP($E11,Team!$B$8:$L$38,5,FALSE))</f>
        <v/>
      </c>
      <c r="J11" s="79" t="str">
        <f>IF(ISBLANK(Team!G11),"",VLOOKUP($E11,Team!$B$8:$L$38,6,FALSE))</f>
        <v/>
      </c>
      <c r="K11" s="79" t="str">
        <f>IF(ISBLANK(Team!H11),"",VLOOKUP($E11,Team!$B$8:$L$38,7,FALSE))</f>
        <v/>
      </c>
      <c r="L11" s="79" t="str">
        <f>IF(ISBLANK(Team!I11),"",VLOOKUP($E11,Team!$B$8:$L$38,8,FALSE))</f>
        <v/>
      </c>
      <c r="M11" s="79" t="str">
        <f>IF(ISBLANK(Team!J11),"",VLOOKUP($E11,Team!$B$8:$L$38,9,FALSE))</f>
        <v>gt</v>
      </c>
      <c r="N11" s="79" t="str">
        <f>IF(ISBLANK(Team!K11),"",VLOOKUP($E11,Team!$B$8:$L$38,10,FALSE))</f>
        <v/>
      </c>
      <c r="O11" s="79" t="str">
        <f>IF(ISBLANK(Team!L11),"",VLOOKUP($E11,Team!$B$8:$L$38,11,FALSE))</f>
        <v/>
      </c>
    </row>
    <row r="12" spans="2:15" ht="18.75">
      <c r="B12" s="98" t="str">
        <f t="shared" si="0"/>
        <v/>
      </c>
      <c r="C12" s="99" t="str">
        <f t="shared" si="1"/>
        <v/>
      </c>
      <c r="D12" s="93" t="str">
        <f t="shared" si="2"/>
        <v>Mittwoch</v>
      </c>
      <c r="E12" s="103">
        <f t="shared" ref="E12:E39" si="3">E11+1</f>
        <v>44566</v>
      </c>
      <c r="F12" s="79" t="str">
        <f>IF(ISBLANK(Team!C12),"",VLOOKUP($E12,Team!$B$8:$L$38,2,FALSE))</f>
        <v/>
      </c>
      <c r="G12" s="79" t="str">
        <f>IF(ISBLANK(Team!D12),"",VLOOKUP($E12,Team!$B$8:$L$38,3,FALSE))</f>
        <v/>
      </c>
      <c r="H12" s="79" t="str">
        <f>IF(ISBLANK(Team!E12),"",VLOOKUP($E12,Team!$B$8:$L$38,4,FALSE))</f>
        <v>u</v>
      </c>
      <c r="I12" s="79" t="str">
        <f>IF(ISBLANK(Team!F12),"",VLOOKUP($E12,Team!$B$8:$L$38,5,FALSE))</f>
        <v/>
      </c>
      <c r="J12" s="79" t="str">
        <f>IF(ISBLANK(Team!G12),"",VLOOKUP($E12,Team!$B$8:$L$38,6,FALSE))</f>
        <v/>
      </c>
      <c r="K12" s="79" t="str">
        <f>IF(ISBLANK(Team!H12),"",VLOOKUP($E12,Team!$B$8:$L$38,7,FALSE))</f>
        <v>ho</v>
      </c>
      <c r="L12" s="79" t="str">
        <f>IF(ISBLANK(Team!I12),"",VLOOKUP($E12,Team!$B$8:$L$38,8,FALSE))</f>
        <v/>
      </c>
      <c r="M12" s="79" t="str">
        <f>IF(ISBLANK(Team!J12),"",VLOOKUP($E12,Team!$B$8:$L$38,9,FALSE))</f>
        <v/>
      </c>
      <c r="N12" s="79" t="str">
        <f>IF(ISBLANK(Team!K12),"",VLOOKUP($E12,Team!$B$8:$L$38,10,FALSE))</f>
        <v/>
      </c>
      <c r="O12" s="79" t="str">
        <f>IF(ISBLANK(Team!L12),"",VLOOKUP($E12,Team!$B$8:$L$38,11,FALSE))</f>
        <v/>
      </c>
    </row>
    <row r="13" spans="2:15" ht="18.75">
      <c r="B13" s="98" t="str">
        <f t="shared" si="0"/>
        <v/>
      </c>
      <c r="C13" s="99">
        <f t="shared" si="1"/>
        <v>1</v>
      </c>
      <c r="D13" s="93" t="str">
        <f t="shared" si="2"/>
        <v>Donnerstag</v>
      </c>
      <c r="E13" s="103">
        <f t="shared" si="3"/>
        <v>44567</v>
      </c>
      <c r="F13" s="79" t="str">
        <f>IF(ISBLANK(Team!C13),"",VLOOKUP($E13,Team!$B$8:$L$38,2,FALSE))</f>
        <v/>
      </c>
      <c r="G13" s="79" t="str">
        <f>IF(ISBLANK(Team!D13),"",VLOOKUP($E13,Team!$B$8:$L$38,3,FALSE))</f>
        <v/>
      </c>
      <c r="H13" s="79" t="str">
        <f>IF(ISBLANK(Team!E13),"",VLOOKUP($E13,Team!$B$8:$L$38,4,FALSE))</f>
        <v>u</v>
      </c>
      <c r="I13" s="79" t="str">
        <f>IF(ISBLANK(Team!F13),"",VLOOKUP($E13,Team!$B$8:$L$38,5,FALSE))</f>
        <v>u</v>
      </c>
      <c r="J13" s="79" t="str">
        <f>IF(ISBLANK(Team!G13),"",VLOOKUP($E13,Team!$B$8:$L$38,6,FALSE))</f>
        <v>u</v>
      </c>
      <c r="K13" s="79" t="str">
        <f>IF(ISBLANK(Team!H13),"",VLOOKUP($E13,Team!$B$8:$L$38,7,FALSE))</f>
        <v>ho</v>
      </c>
      <c r="L13" s="79" t="str">
        <f>IF(ISBLANK(Team!I13),"",VLOOKUP($E13,Team!$B$8:$L$38,8,FALSE))</f>
        <v/>
      </c>
      <c r="M13" s="79" t="str">
        <f>IF(ISBLANK(Team!J13),"",VLOOKUP($E13,Team!$B$8:$L$38,9,FALSE))</f>
        <v/>
      </c>
      <c r="N13" s="79" t="str">
        <f>IF(ISBLANK(Team!K13),"",VLOOKUP($E13,Team!$B$8:$L$38,10,FALSE))</f>
        <v/>
      </c>
      <c r="O13" s="79" t="str">
        <f>IF(ISBLANK(Team!L13),"",VLOOKUP($E13,Team!$B$8:$L$38,11,FALSE))</f>
        <v/>
      </c>
    </row>
    <row r="14" spans="2:15" ht="18.75">
      <c r="B14" s="98" t="str">
        <f t="shared" si="0"/>
        <v/>
      </c>
      <c r="C14" s="99" t="str">
        <f t="shared" si="1"/>
        <v/>
      </c>
      <c r="D14" s="93" t="str">
        <f t="shared" si="2"/>
        <v>Freitag</v>
      </c>
      <c r="E14" s="103">
        <f t="shared" si="3"/>
        <v>44568</v>
      </c>
      <c r="F14" s="79" t="str">
        <f>IF(ISBLANK(Team!C14),"",VLOOKUP($E14,Team!$B$8:$L$38,2,FALSE))</f>
        <v/>
      </c>
      <c r="G14" s="79" t="str">
        <f>IF(ISBLANK(Team!D14),"",VLOOKUP($E14,Team!$B$8:$L$38,3,FALSE))</f>
        <v/>
      </c>
      <c r="H14" s="79" t="str">
        <f>IF(ISBLANK(Team!E14),"",VLOOKUP($E14,Team!$B$8:$L$38,4,FALSE))</f>
        <v>u</v>
      </c>
      <c r="I14" s="79" t="str">
        <f>IF(ISBLANK(Team!F14),"",VLOOKUP($E14,Team!$B$8:$L$38,5,FALSE))</f>
        <v/>
      </c>
      <c r="J14" s="79" t="str">
        <f>IF(ISBLANK(Team!G14),"",VLOOKUP($E14,Team!$B$8:$L$38,6,FALSE))</f>
        <v/>
      </c>
      <c r="K14" s="79" t="str">
        <f>IF(ISBLANK(Team!H14),"",VLOOKUP($E14,Team!$B$8:$L$38,7,FALSE))</f>
        <v>ho</v>
      </c>
      <c r="L14" s="79" t="str">
        <f>IF(ISBLANK(Team!I14),"",VLOOKUP($E14,Team!$B$8:$L$38,8,FALSE))</f>
        <v/>
      </c>
      <c r="M14" s="79" t="str">
        <f>IF(ISBLANK(Team!J14),"",VLOOKUP($E14,Team!$B$8:$L$38,9,FALSE))</f>
        <v/>
      </c>
      <c r="N14" s="79" t="str">
        <f>IF(ISBLANK(Team!K14),"",VLOOKUP($E14,Team!$B$8:$L$38,10,FALSE))</f>
        <v/>
      </c>
      <c r="O14" s="79" t="str">
        <f>IF(ISBLANK(Team!L14),"",VLOOKUP($E14,Team!$B$8:$L$38,11,FALSE))</f>
        <v/>
      </c>
    </row>
    <row r="15" spans="2:15" ht="18.75">
      <c r="B15" s="98" t="str">
        <f t="shared" si="0"/>
        <v/>
      </c>
      <c r="C15" s="99" t="str">
        <f t="shared" si="1"/>
        <v/>
      </c>
      <c r="D15" s="93" t="str">
        <f t="shared" si="2"/>
        <v>Samstag</v>
      </c>
      <c r="E15" s="103">
        <f t="shared" si="3"/>
        <v>44569</v>
      </c>
      <c r="F15" s="79" t="str">
        <f>IF(ISBLANK(Team!C15),"",VLOOKUP($E15,Team!$B$8:$L$38,2,FALSE))</f>
        <v/>
      </c>
      <c r="G15" s="79" t="str">
        <f>IF(ISBLANK(Team!D15),"",VLOOKUP($E15,Team!$B$8:$L$38,3,FALSE))</f>
        <v/>
      </c>
      <c r="H15" s="79" t="str">
        <f>IF(ISBLANK(Team!E15),"",VLOOKUP($E15,Team!$B$8:$L$38,4,FALSE))</f>
        <v>gt</v>
      </c>
      <c r="I15" s="79" t="str">
        <f>IF(ISBLANK(Team!F15),"",VLOOKUP($E15,Team!$B$8:$L$38,5,FALSE))</f>
        <v/>
      </c>
      <c r="J15" s="79" t="str">
        <f>IF(ISBLANK(Team!G15),"",VLOOKUP($E15,Team!$B$8:$L$38,6,FALSE))</f>
        <v/>
      </c>
      <c r="K15" s="79" t="str">
        <f>IF(ISBLANK(Team!H15),"",VLOOKUP($E15,Team!$B$8:$L$38,7,FALSE))</f>
        <v/>
      </c>
      <c r="L15" s="79" t="str">
        <f>IF(ISBLANK(Team!I15),"",VLOOKUP($E15,Team!$B$8:$L$38,8,FALSE))</f>
        <v/>
      </c>
      <c r="M15" s="79" t="str">
        <f>IF(ISBLANK(Team!J15),"",VLOOKUP($E15,Team!$B$8:$L$38,9,FALSE))</f>
        <v>gt</v>
      </c>
      <c r="N15" s="79" t="str">
        <f>IF(ISBLANK(Team!K15),"",VLOOKUP($E15,Team!$B$8:$L$38,10,FALSE))</f>
        <v/>
      </c>
      <c r="O15" s="79" t="str">
        <f>IF(ISBLANK(Team!L15),"",VLOOKUP($E15,Team!$B$8:$L$38,11,FALSE))</f>
        <v/>
      </c>
    </row>
    <row r="16" spans="2:15" ht="18.75">
      <c r="B16" s="98" t="str">
        <f t="shared" si="0"/>
        <v/>
      </c>
      <c r="C16" s="99" t="str">
        <f t="shared" si="1"/>
        <v/>
      </c>
      <c r="D16" s="93" t="str">
        <f t="shared" si="2"/>
        <v>Sonntag</v>
      </c>
      <c r="E16" s="103">
        <f t="shared" si="3"/>
        <v>44570</v>
      </c>
      <c r="F16" s="79" t="str">
        <f>IF(ISBLANK(Team!C16),"",VLOOKUP($E16,Team!$B$8:$L$38,2,FALSE))</f>
        <v/>
      </c>
      <c r="G16" s="79" t="str">
        <f>IF(ISBLANK(Team!D16),"",VLOOKUP($E16,Team!$B$8:$L$38,3,FALSE))</f>
        <v>u</v>
      </c>
      <c r="H16" s="79" t="str">
        <f>IF(ISBLANK(Team!E16),"",VLOOKUP($E16,Team!$B$8:$L$38,4,FALSE))</f>
        <v/>
      </c>
      <c r="I16" s="79" t="str">
        <f>IF(ISBLANK(Team!F16),"",VLOOKUP($E16,Team!$B$8:$L$38,5,FALSE))</f>
        <v>u</v>
      </c>
      <c r="J16" s="79" t="str">
        <f>IF(ISBLANK(Team!G16),"",VLOOKUP($E16,Team!$B$8:$L$38,6,FALSE))</f>
        <v/>
      </c>
      <c r="K16" s="79" t="str">
        <f>IF(ISBLANK(Team!H16),"",VLOOKUP($E16,Team!$B$8:$L$38,7,FALSE))</f>
        <v/>
      </c>
      <c r="L16" s="79" t="str">
        <f>IF(ISBLANK(Team!I16),"",VLOOKUP($E16,Team!$B$8:$L$38,8,FALSE))</f>
        <v/>
      </c>
      <c r="M16" s="79" t="str">
        <f>IF(ISBLANK(Team!J16),"",VLOOKUP($E16,Team!$B$8:$L$38,9,FALSE))</f>
        <v/>
      </c>
      <c r="N16" s="79" t="str">
        <f>IF(ISBLANK(Team!K16),"",VLOOKUP($E16,Team!$B$8:$L$38,10,FALSE))</f>
        <v/>
      </c>
      <c r="O16" s="79" t="str">
        <f>IF(ISBLANK(Team!L16),"",VLOOKUP($E16,Team!$B$8:$L$38,11,FALSE))</f>
        <v/>
      </c>
    </row>
    <row r="17" spans="2:15" ht="18.75">
      <c r="B17" s="98" t="str">
        <f t="shared" si="0"/>
        <v/>
      </c>
      <c r="C17" s="99" t="str">
        <f t="shared" si="1"/>
        <v/>
      </c>
      <c r="D17" s="93" t="str">
        <f t="shared" si="2"/>
        <v>Montag</v>
      </c>
      <c r="E17" s="103">
        <f t="shared" si="3"/>
        <v>44571</v>
      </c>
      <c r="F17" s="79" t="str">
        <f>IF(ISBLANK(Team!C17),"",VLOOKUP($E17,Team!$B$8:$L$38,2,FALSE))</f>
        <v>u</v>
      </c>
      <c r="G17" s="79" t="str">
        <f>IF(ISBLANK(Team!D17),"",VLOOKUP($E17,Team!$B$8:$L$38,3,FALSE))</f>
        <v/>
      </c>
      <c r="H17" s="79" t="str">
        <f>IF(ISBLANK(Team!E17),"",VLOOKUP($E17,Team!$B$8:$L$38,4,FALSE))</f>
        <v/>
      </c>
      <c r="I17" s="79" t="str">
        <f>IF(ISBLANK(Team!F17),"",VLOOKUP($E17,Team!$B$8:$L$38,5,FALSE))</f>
        <v/>
      </c>
      <c r="J17" s="79" t="str">
        <f>IF(ISBLANK(Team!G17),"",VLOOKUP($E17,Team!$B$8:$L$38,6,FALSE))</f>
        <v/>
      </c>
      <c r="K17" s="79" t="str">
        <f>IF(ISBLANK(Team!H17),"",VLOOKUP($E17,Team!$B$8:$L$38,7,FALSE))</f>
        <v/>
      </c>
      <c r="L17" s="79" t="str">
        <f>IF(ISBLANK(Team!I17),"",VLOOKUP($E17,Team!$B$8:$L$38,8,FALSE))</f>
        <v/>
      </c>
      <c r="M17" s="79" t="str">
        <f>IF(ISBLANK(Team!J17),"",VLOOKUP($E17,Team!$B$8:$L$38,9,FALSE))</f>
        <v/>
      </c>
      <c r="N17" s="79" t="str">
        <f>IF(ISBLANK(Team!K17),"",VLOOKUP($E17,Team!$B$8:$L$38,10,FALSE))</f>
        <v/>
      </c>
      <c r="O17" s="79" t="str">
        <f>IF(ISBLANK(Team!L17),"",VLOOKUP($E17,Team!$B$8:$L$38,11,FALSE))</f>
        <v/>
      </c>
    </row>
    <row r="18" spans="2:15" ht="18.75">
      <c r="B18" s="98" t="str">
        <f t="shared" si="0"/>
        <v/>
      </c>
      <c r="C18" s="99" t="str">
        <f t="shared" si="1"/>
        <v/>
      </c>
      <c r="D18" s="93" t="str">
        <f t="shared" si="2"/>
        <v>Dienstag</v>
      </c>
      <c r="E18" s="103">
        <f t="shared" si="3"/>
        <v>44572</v>
      </c>
      <c r="F18" s="79" t="str">
        <f>IF(ISBLANK(Team!C18),"",VLOOKUP($E18,Team!$B$8:$L$38,2,FALSE))</f>
        <v>u</v>
      </c>
      <c r="G18" s="79" t="str">
        <f>IF(ISBLANK(Team!D18),"",VLOOKUP($E18,Team!$B$8:$L$38,3,FALSE))</f>
        <v/>
      </c>
      <c r="H18" s="79" t="str">
        <f>IF(ISBLANK(Team!E18),"",VLOOKUP($E18,Team!$B$8:$L$38,4,FALSE))</f>
        <v/>
      </c>
      <c r="I18" s="79" t="str">
        <f>IF(ISBLANK(Team!F18),"",VLOOKUP($E18,Team!$B$8:$L$38,5,FALSE))</f>
        <v/>
      </c>
      <c r="J18" s="79" t="str">
        <f>IF(ISBLANK(Team!G18),"",VLOOKUP($E18,Team!$B$8:$L$38,6,FALSE))</f>
        <v/>
      </c>
      <c r="K18" s="79" t="str">
        <f>IF(ISBLANK(Team!H18),"",VLOOKUP($E18,Team!$B$8:$L$38,7,FALSE))</f>
        <v/>
      </c>
      <c r="L18" s="79" t="str">
        <f>IF(ISBLANK(Team!I18),"",VLOOKUP($E18,Team!$B$8:$L$38,8,FALSE))</f>
        <v/>
      </c>
      <c r="M18" s="79" t="str">
        <f>IF(ISBLANK(Team!J18),"",VLOOKUP($E18,Team!$B$8:$L$38,9,FALSE))</f>
        <v>gt</v>
      </c>
      <c r="N18" s="79" t="str">
        <f>IF(ISBLANK(Team!K18),"",VLOOKUP($E18,Team!$B$8:$L$38,10,FALSE))</f>
        <v/>
      </c>
      <c r="O18" s="79" t="str">
        <f>IF(ISBLANK(Team!L18),"",VLOOKUP($E18,Team!$B$8:$L$38,11,FALSE))</f>
        <v/>
      </c>
    </row>
    <row r="19" spans="2:15" ht="18.75">
      <c r="B19" s="98" t="str">
        <f t="shared" si="0"/>
        <v/>
      </c>
      <c r="C19" s="99" t="str">
        <f t="shared" si="1"/>
        <v/>
      </c>
      <c r="D19" s="93" t="str">
        <f t="shared" si="2"/>
        <v>Mittwoch</v>
      </c>
      <c r="E19" s="103">
        <f t="shared" si="3"/>
        <v>44573</v>
      </c>
      <c r="F19" s="79" t="str">
        <f>IF(ISBLANK(Team!C19),"",VLOOKUP($E19,Team!$B$8:$L$38,2,FALSE))</f>
        <v>u</v>
      </c>
      <c r="G19" s="79" t="str">
        <f>IF(ISBLANK(Team!D19),"",VLOOKUP($E19,Team!$B$8:$L$38,3,FALSE))</f>
        <v/>
      </c>
      <c r="H19" s="79" t="str">
        <f>IF(ISBLANK(Team!E19),"",VLOOKUP($E19,Team!$B$8:$L$38,4,FALSE))</f>
        <v>u</v>
      </c>
      <c r="I19" s="79" t="str">
        <f>IF(ISBLANK(Team!F19),"",VLOOKUP($E19,Team!$B$8:$L$38,5,FALSE))</f>
        <v/>
      </c>
      <c r="J19" s="79" t="str">
        <f>IF(ISBLANK(Team!G19),"",VLOOKUP($E19,Team!$B$8:$L$38,6,FALSE))</f>
        <v/>
      </c>
      <c r="K19" s="79" t="str">
        <f>IF(ISBLANK(Team!H19),"",VLOOKUP($E19,Team!$B$8:$L$38,7,FALSE))</f>
        <v>gt</v>
      </c>
      <c r="L19" s="79" t="str">
        <f>IF(ISBLANK(Team!I19),"",VLOOKUP($E19,Team!$B$8:$L$38,8,FALSE))</f>
        <v/>
      </c>
      <c r="M19" s="79" t="str">
        <f>IF(ISBLANK(Team!J19),"",VLOOKUP($E19,Team!$B$8:$L$38,9,FALSE))</f>
        <v/>
      </c>
      <c r="N19" s="79" t="str">
        <f>IF(ISBLANK(Team!K19),"",VLOOKUP($E19,Team!$B$8:$L$38,10,FALSE))</f>
        <v/>
      </c>
      <c r="O19" s="79" t="str">
        <f>IF(ISBLANK(Team!L19),"",VLOOKUP($E19,Team!$B$8:$L$38,11,FALSE))</f>
        <v/>
      </c>
    </row>
    <row r="20" spans="2:15" ht="18.75">
      <c r="B20" s="98" t="str">
        <f t="shared" si="0"/>
        <v/>
      </c>
      <c r="C20" s="99">
        <f t="shared" si="1"/>
        <v>2</v>
      </c>
      <c r="D20" s="93" t="str">
        <f t="shared" si="2"/>
        <v>Donnerstag</v>
      </c>
      <c r="E20" s="103">
        <f t="shared" si="3"/>
        <v>44574</v>
      </c>
      <c r="F20" s="79" t="str">
        <f>IF(ISBLANK(Team!C20),"",VLOOKUP($E20,Team!$B$8:$L$38,2,FALSE))</f>
        <v>u</v>
      </c>
      <c r="G20" s="79" t="str">
        <f>IF(ISBLANK(Team!D20),"",VLOOKUP($E20,Team!$B$8:$L$38,3,FALSE))</f>
        <v/>
      </c>
      <c r="H20" s="79" t="str">
        <f>IF(ISBLANK(Team!E20),"",VLOOKUP($E20,Team!$B$8:$L$38,4,FALSE))</f>
        <v/>
      </c>
      <c r="I20" s="79" t="str">
        <f>IF(ISBLANK(Team!F20),"",VLOOKUP($E20,Team!$B$8:$L$38,5,FALSE))</f>
        <v>gt</v>
      </c>
      <c r="J20" s="79" t="str">
        <f>IF(ISBLANK(Team!G20),"",VLOOKUP($E20,Team!$B$8:$L$38,6,FALSE))</f>
        <v/>
      </c>
      <c r="K20" s="79" t="str">
        <f>IF(ISBLANK(Team!H20),"",VLOOKUP($E20,Team!$B$8:$L$38,7,FALSE))</f>
        <v/>
      </c>
      <c r="L20" s="79" t="str">
        <f>IF(ISBLANK(Team!I20),"",VLOOKUP($E20,Team!$B$8:$L$38,8,FALSE))</f>
        <v/>
      </c>
      <c r="M20" s="79" t="str">
        <f>IF(ISBLANK(Team!J20),"",VLOOKUP($E20,Team!$B$8:$L$38,9,FALSE))</f>
        <v/>
      </c>
      <c r="N20" s="79" t="str">
        <f>IF(ISBLANK(Team!K20),"",VLOOKUP($E20,Team!$B$8:$L$38,10,FALSE))</f>
        <v/>
      </c>
      <c r="O20" s="79" t="str">
        <f>IF(ISBLANK(Team!L20),"",VLOOKUP($E20,Team!$B$8:$L$38,11,FALSE))</f>
        <v/>
      </c>
    </row>
    <row r="21" spans="2:15" ht="18.75">
      <c r="B21" s="98" t="str">
        <f t="shared" si="0"/>
        <v/>
      </c>
      <c r="C21" s="99" t="str">
        <f t="shared" si="1"/>
        <v/>
      </c>
      <c r="D21" s="93" t="str">
        <f t="shared" si="2"/>
        <v>Freitag</v>
      </c>
      <c r="E21" s="103">
        <f t="shared" si="3"/>
        <v>44575</v>
      </c>
      <c r="F21" s="79" t="str">
        <f>IF(ISBLANK(Team!C21),"",VLOOKUP($E21,Team!$B$8:$L$38,2,FALSE))</f>
        <v>u</v>
      </c>
      <c r="G21" s="79" t="str">
        <f>IF(ISBLANK(Team!D21),"",VLOOKUP($E21,Team!$B$8:$L$38,3,FALSE))</f>
        <v/>
      </c>
      <c r="H21" s="79" t="str">
        <f>IF(ISBLANK(Team!E21),"",VLOOKUP($E21,Team!$B$8:$L$38,4,FALSE))</f>
        <v/>
      </c>
      <c r="I21" s="79" t="str">
        <f>IF(ISBLANK(Team!F21),"",VLOOKUP($E21,Team!$B$8:$L$38,5,FALSE))</f>
        <v/>
      </c>
      <c r="J21" s="79" t="str">
        <f>IF(ISBLANK(Team!G21),"",VLOOKUP($E21,Team!$B$8:$L$38,6,FALSE))</f>
        <v/>
      </c>
      <c r="K21" s="79" t="str">
        <f>IF(ISBLANK(Team!H21),"",VLOOKUP($E21,Team!$B$8:$L$38,7,FALSE))</f>
        <v/>
      </c>
      <c r="L21" s="79" t="str">
        <f>IF(ISBLANK(Team!I21),"",VLOOKUP($E21,Team!$B$8:$L$38,8,FALSE))</f>
        <v/>
      </c>
      <c r="M21" s="79" t="str">
        <f>IF(ISBLANK(Team!J21),"",VLOOKUP($E21,Team!$B$8:$L$38,9,FALSE))</f>
        <v/>
      </c>
      <c r="N21" s="79" t="str">
        <f>IF(ISBLANK(Team!K21),"",VLOOKUP($E21,Team!$B$8:$L$38,10,FALSE))</f>
        <v/>
      </c>
      <c r="O21" s="79" t="str">
        <f>IF(ISBLANK(Team!L21),"",VLOOKUP($E21,Team!$B$8:$L$38,11,FALSE))</f>
        <v/>
      </c>
    </row>
    <row r="22" spans="2:15" ht="18.75">
      <c r="B22" s="98">
        <f t="shared" si="0"/>
        <v>44577</v>
      </c>
      <c r="C22" s="99" t="str">
        <f t="shared" si="1"/>
        <v/>
      </c>
      <c r="D22" s="93" t="str">
        <f t="shared" si="2"/>
        <v>Samstag</v>
      </c>
      <c r="E22" s="103">
        <f t="shared" si="3"/>
        <v>44576</v>
      </c>
      <c r="F22" s="79" t="str">
        <f>IF(ISBLANK(Team!C22),"",VLOOKUP($E22,Team!$B$8:$L$38,2,FALSE))</f>
        <v>u</v>
      </c>
      <c r="G22" s="79" t="str">
        <f>IF(ISBLANK(Team!D22),"",VLOOKUP($E22,Team!$B$8:$L$38,3,FALSE))</f>
        <v/>
      </c>
      <c r="H22" s="79" t="str">
        <f>IF(ISBLANK(Team!E22),"",VLOOKUP($E22,Team!$B$8:$L$38,4,FALSE))</f>
        <v/>
      </c>
      <c r="I22" s="79" t="str">
        <f>IF(ISBLANK(Team!F22),"",VLOOKUP($E22,Team!$B$8:$L$38,5,FALSE))</f>
        <v/>
      </c>
      <c r="J22" s="79" t="str">
        <f>IF(ISBLANK(Team!G22),"",VLOOKUP($E22,Team!$B$8:$L$38,6,FALSE))</f>
        <v/>
      </c>
      <c r="K22" s="79" t="str">
        <f>IF(ISBLANK(Team!H22),"",VLOOKUP($E22,Team!$B$8:$L$38,7,FALSE))</f>
        <v/>
      </c>
      <c r="L22" s="79" t="str">
        <f>IF(ISBLANK(Team!I22),"",VLOOKUP($E22,Team!$B$8:$L$38,8,FALSE))</f>
        <v/>
      </c>
      <c r="M22" s="79" t="str">
        <f>IF(ISBLANK(Team!J22),"",VLOOKUP($E22,Team!$B$8:$L$38,9,FALSE))</f>
        <v/>
      </c>
      <c r="N22" s="79" t="str">
        <f>IF(ISBLANK(Team!K22),"",VLOOKUP($E22,Team!$B$8:$L$38,10,FALSE))</f>
        <v/>
      </c>
      <c r="O22" s="79" t="str">
        <f>IF(ISBLANK(Team!L22),"",VLOOKUP($E22,Team!$B$8:$L$38,11,FALSE))</f>
        <v/>
      </c>
    </row>
    <row r="23" spans="2:15" ht="18.75">
      <c r="B23" s="98" t="str">
        <f t="shared" si="0"/>
        <v/>
      </c>
      <c r="C23" s="99" t="str">
        <f t="shared" si="1"/>
        <v/>
      </c>
      <c r="D23" s="93" t="str">
        <f t="shared" si="2"/>
        <v>Sonntag</v>
      </c>
      <c r="E23" s="103">
        <f t="shared" si="3"/>
        <v>44577</v>
      </c>
      <c r="F23" s="79" t="str">
        <f>IF(ISBLANK(Team!C23),"",VLOOKUP($E23,Team!$B$8:$L$38,2,FALSE))</f>
        <v>u</v>
      </c>
      <c r="G23" s="79" t="str">
        <f>IF(ISBLANK(Team!D23),"",VLOOKUP($E23,Team!$B$8:$L$38,3,FALSE))</f>
        <v/>
      </c>
      <c r="H23" s="79" t="str">
        <f>IF(ISBLANK(Team!E23),"",VLOOKUP($E23,Team!$B$8:$L$38,4,FALSE))</f>
        <v/>
      </c>
      <c r="I23" s="79" t="str">
        <f>IF(ISBLANK(Team!F23),"",VLOOKUP($E23,Team!$B$8:$L$38,5,FALSE))</f>
        <v/>
      </c>
      <c r="J23" s="79" t="str">
        <f>IF(ISBLANK(Team!G23),"",VLOOKUP($E23,Team!$B$8:$L$38,6,FALSE))</f>
        <v/>
      </c>
      <c r="K23" s="79" t="str">
        <f>IF(ISBLANK(Team!H23),"",VLOOKUP($E23,Team!$B$8:$L$38,7,FALSE))</f>
        <v/>
      </c>
      <c r="L23" s="79" t="str">
        <f>IF(ISBLANK(Team!I23),"",VLOOKUP($E23,Team!$B$8:$L$38,8,FALSE))</f>
        <v/>
      </c>
      <c r="M23" s="79" t="str">
        <f>IF(ISBLANK(Team!J23),"",VLOOKUP($E23,Team!$B$8:$L$38,9,FALSE))</f>
        <v/>
      </c>
      <c r="N23" s="79" t="str">
        <f>IF(ISBLANK(Team!K23),"",VLOOKUP($E23,Team!$B$8:$L$38,10,FALSE))</f>
        <v/>
      </c>
      <c r="O23" s="79" t="str">
        <f>IF(ISBLANK(Team!L23),"",VLOOKUP($E23,Team!$B$8:$L$38,11,FALSE))</f>
        <v/>
      </c>
    </row>
    <row r="24" spans="2:15" ht="18.75">
      <c r="B24" s="98" t="str">
        <f t="shared" si="0"/>
        <v/>
      </c>
      <c r="C24" s="99" t="str">
        <f t="shared" si="1"/>
        <v/>
      </c>
      <c r="D24" s="93" t="str">
        <f t="shared" si="2"/>
        <v>Montag</v>
      </c>
      <c r="E24" s="103">
        <f t="shared" si="3"/>
        <v>44578</v>
      </c>
      <c r="F24" s="79" t="str">
        <f>IF(ISBLANK(Team!C24),"",VLOOKUP($E24,Team!$B$8:$L$38,2,FALSE))</f>
        <v/>
      </c>
      <c r="G24" s="79" t="str">
        <f>IF(ISBLANK(Team!D24),"",VLOOKUP($E24,Team!$B$8:$L$38,3,FALSE))</f>
        <v/>
      </c>
      <c r="H24" s="79" t="str">
        <f>IF(ISBLANK(Team!E24),"",VLOOKUP($E24,Team!$B$8:$L$38,4,FALSE))</f>
        <v/>
      </c>
      <c r="I24" s="79" t="str">
        <f>IF(ISBLANK(Team!F24),"",VLOOKUP($E24,Team!$B$8:$L$38,5,FALSE))</f>
        <v/>
      </c>
      <c r="J24" s="79" t="str">
        <f>IF(ISBLANK(Team!G24),"",VLOOKUP($E24,Team!$B$8:$L$38,6,FALSE))</f>
        <v/>
      </c>
      <c r="K24" s="79" t="str">
        <f>IF(ISBLANK(Team!H24),"",VLOOKUP($E24,Team!$B$8:$L$38,7,FALSE))</f>
        <v/>
      </c>
      <c r="L24" s="79" t="str">
        <f>IF(ISBLANK(Team!I24),"",VLOOKUP($E24,Team!$B$8:$L$38,8,FALSE))</f>
        <v/>
      </c>
      <c r="M24" s="79" t="str">
        <f>IF(ISBLANK(Team!J24),"",VLOOKUP($E24,Team!$B$8:$L$38,9,FALSE))</f>
        <v/>
      </c>
      <c r="N24" s="79" t="str">
        <f>IF(ISBLANK(Team!K24),"",VLOOKUP($E24,Team!$B$8:$L$38,10,FALSE))</f>
        <v/>
      </c>
      <c r="O24" s="79" t="str">
        <f>IF(ISBLANK(Team!L24),"",VLOOKUP($E24,Team!$B$8:$L$38,11,FALSE))</f>
        <v/>
      </c>
    </row>
    <row r="25" spans="2:15" ht="18.75">
      <c r="B25" s="98" t="str">
        <f t="shared" si="0"/>
        <v/>
      </c>
      <c r="C25" s="99" t="str">
        <f t="shared" si="1"/>
        <v/>
      </c>
      <c r="D25" s="93" t="str">
        <f t="shared" si="2"/>
        <v>Dienstag</v>
      </c>
      <c r="E25" s="103">
        <f t="shared" si="3"/>
        <v>44579</v>
      </c>
      <c r="F25" s="79" t="str">
        <f>IF(ISBLANK(Team!C25),"",VLOOKUP($E25,Team!$B$8:$L$38,2,FALSE))</f>
        <v/>
      </c>
      <c r="G25" s="79" t="str">
        <f>IF(ISBLANK(Team!D25),"",VLOOKUP($E25,Team!$B$8:$L$38,3,FALSE))</f>
        <v/>
      </c>
      <c r="H25" s="79" t="str">
        <f>IF(ISBLANK(Team!E25),"",VLOOKUP($E25,Team!$B$8:$L$38,4,FALSE))</f>
        <v/>
      </c>
      <c r="I25" s="79" t="str">
        <f>IF(ISBLANK(Team!F25),"",VLOOKUP($E25,Team!$B$8:$L$38,5,FALSE))</f>
        <v/>
      </c>
      <c r="J25" s="79" t="str">
        <f>IF(ISBLANK(Team!G25),"",VLOOKUP($E25,Team!$B$8:$L$38,6,FALSE))</f>
        <v/>
      </c>
      <c r="K25" s="79" t="str">
        <f>IF(ISBLANK(Team!H25),"",VLOOKUP($E25,Team!$B$8:$L$38,7,FALSE))</f>
        <v/>
      </c>
      <c r="L25" s="79" t="str">
        <f>IF(ISBLANK(Team!I25),"",VLOOKUP($E25,Team!$B$8:$L$38,8,FALSE))</f>
        <v/>
      </c>
      <c r="M25" s="79" t="str">
        <f>IF(ISBLANK(Team!J25),"",VLOOKUP($E25,Team!$B$8:$L$38,9,FALSE))</f>
        <v/>
      </c>
      <c r="N25" s="79" t="str">
        <f>IF(ISBLANK(Team!K25),"",VLOOKUP($E25,Team!$B$8:$L$38,10,FALSE))</f>
        <v/>
      </c>
      <c r="O25" s="79" t="str">
        <f>IF(ISBLANK(Team!L25),"",VLOOKUP($E25,Team!$B$8:$L$38,11,FALSE))</f>
        <v/>
      </c>
    </row>
    <row r="26" spans="2:15" ht="18.75">
      <c r="B26" s="98" t="str">
        <f t="shared" si="0"/>
        <v/>
      </c>
      <c r="C26" s="99" t="str">
        <f t="shared" si="1"/>
        <v/>
      </c>
      <c r="D26" s="93" t="str">
        <f t="shared" si="2"/>
        <v>Mittwoch</v>
      </c>
      <c r="E26" s="103">
        <f t="shared" si="3"/>
        <v>44580</v>
      </c>
      <c r="F26" s="79" t="str">
        <f>IF(ISBLANK(Team!C26),"",VLOOKUP($E26,Team!$B$8:$L$38,2,FALSE))</f>
        <v/>
      </c>
      <c r="G26" s="79" t="str">
        <f>IF(ISBLANK(Team!D26),"",VLOOKUP($E26,Team!$B$8:$L$38,3,FALSE))</f>
        <v/>
      </c>
      <c r="H26" s="79" t="str">
        <f>IF(ISBLANK(Team!E26),"",VLOOKUP($E26,Team!$B$8:$L$38,4,FALSE))</f>
        <v/>
      </c>
      <c r="I26" s="79" t="str">
        <f>IF(ISBLANK(Team!F26),"",VLOOKUP($E26,Team!$B$8:$L$38,5,FALSE))</f>
        <v/>
      </c>
      <c r="J26" s="79" t="str">
        <f>IF(ISBLANK(Team!G26),"",VLOOKUP($E26,Team!$B$8:$L$38,6,FALSE))</f>
        <v/>
      </c>
      <c r="K26" s="79" t="str">
        <f>IF(ISBLANK(Team!H26),"",VLOOKUP($E26,Team!$B$8:$L$38,7,FALSE))</f>
        <v/>
      </c>
      <c r="L26" s="79" t="str">
        <f>IF(ISBLANK(Team!I26),"",VLOOKUP($E26,Team!$B$8:$L$38,8,FALSE))</f>
        <v/>
      </c>
      <c r="M26" s="79" t="str">
        <f>IF(ISBLANK(Team!J26),"",VLOOKUP($E26,Team!$B$8:$L$38,9,FALSE))</f>
        <v/>
      </c>
      <c r="N26" s="79" t="str">
        <f>IF(ISBLANK(Team!K26),"",VLOOKUP($E26,Team!$B$8:$L$38,10,FALSE))</f>
        <v/>
      </c>
      <c r="O26" s="79" t="str">
        <f>IF(ISBLANK(Team!L26),"",VLOOKUP($E26,Team!$B$8:$L$38,11,FALSE))</f>
        <v/>
      </c>
    </row>
    <row r="27" spans="2:15" ht="18.75">
      <c r="B27" s="98" t="str">
        <f t="shared" si="0"/>
        <v/>
      </c>
      <c r="C27" s="99">
        <f t="shared" si="1"/>
        <v>3</v>
      </c>
      <c r="D27" s="93" t="str">
        <f t="shared" si="2"/>
        <v>Donnerstag</v>
      </c>
      <c r="E27" s="103">
        <f t="shared" si="3"/>
        <v>44581</v>
      </c>
      <c r="F27" s="79" t="str">
        <f>IF(ISBLANK(Team!C27),"",VLOOKUP($E27,Team!$B$8:$L$38,2,FALSE))</f>
        <v/>
      </c>
      <c r="G27" s="79" t="str">
        <f>IF(ISBLANK(Team!D27),"",VLOOKUP($E27,Team!$B$8:$L$38,3,FALSE))</f>
        <v/>
      </c>
      <c r="H27" s="79" t="str">
        <f>IF(ISBLANK(Team!E27),"",VLOOKUP($E27,Team!$B$8:$L$38,4,FALSE))</f>
        <v/>
      </c>
      <c r="I27" s="79" t="str">
        <f>IF(ISBLANK(Team!F27),"",VLOOKUP($E27,Team!$B$8:$L$38,5,FALSE))</f>
        <v/>
      </c>
      <c r="J27" s="79" t="str">
        <f>IF(ISBLANK(Team!G27),"",VLOOKUP($E27,Team!$B$8:$L$38,6,FALSE))</f>
        <v/>
      </c>
      <c r="K27" s="79" t="str">
        <f>IF(ISBLANK(Team!H27),"",VLOOKUP($E27,Team!$B$8:$L$38,7,FALSE))</f>
        <v/>
      </c>
      <c r="L27" s="79" t="str">
        <f>IF(ISBLANK(Team!I27),"",VLOOKUP($E27,Team!$B$8:$L$38,8,FALSE))</f>
        <v/>
      </c>
      <c r="M27" s="79" t="str">
        <f>IF(ISBLANK(Team!J27),"",VLOOKUP($E27,Team!$B$8:$L$38,9,FALSE))</f>
        <v/>
      </c>
      <c r="N27" s="79" t="str">
        <f>IF(ISBLANK(Team!K27),"",VLOOKUP($E27,Team!$B$8:$L$38,10,FALSE))</f>
        <v/>
      </c>
      <c r="O27" s="79" t="str">
        <f>IF(ISBLANK(Team!L27),"",VLOOKUP($E27,Team!$B$8:$L$38,11,FALSE))</f>
        <v/>
      </c>
    </row>
    <row r="28" spans="2:15" ht="18.75">
      <c r="B28" s="98" t="str">
        <f t="shared" si="0"/>
        <v/>
      </c>
      <c r="C28" s="99" t="str">
        <f t="shared" si="1"/>
        <v/>
      </c>
      <c r="D28" s="93" t="str">
        <f t="shared" si="2"/>
        <v>Freitag</v>
      </c>
      <c r="E28" s="103">
        <f t="shared" si="3"/>
        <v>44582</v>
      </c>
      <c r="F28" s="79" t="str">
        <f>IF(ISBLANK(Team!C28),"",VLOOKUP($E28,Team!$B$8:$L$38,2,FALSE))</f>
        <v/>
      </c>
      <c r="G28" s="79" t="str">
        <f>IF(ISBLANK(Team!D28),"",VLOOKUP($E28,Team!$B$8:$L$38,3,FALSE))</f>
        <v/>
      </c>
      <c r="H28" s="79" t="str">
        <f>IF(ISBLANK(Team!E28),"",VLOOKUP($E28,Team!$B$8:$L$38,4,FALSE))</f>
        <v/>
      </c>
      <c r="I28" s="79" t="str">
        <f>IF(ISBLANK(Team!F28),"",VLOOKUP($E28,Team!$B$8:$L$38,5,FALSE))</f>
        <v/>
      </c>
      <c r="J28" s="79" t="str">
        <f>IF(ISBLANK(Team!G28),"",VLOOKUP($E28,Team!$B$8:$L$38,6,FALSE))</f>
        <v/>
      </c>
      <c r="K28" s="79" t="str">
        <f>IF(ISBLANK(Team!H28),"",VLOOKUP($E28,Team!$B$8:$L$38,7,FALSE))</f>
        <v/>
      </c>
      <c r="L28" s="79" t="str">
        <f>IF(ISBLANK(Team!I28),"",VLOOKUP($E28,Team!$B$8:$L$38,8,FALSE))</f>
        <v/>
      </c>
      <c r="M28" s="79" t="str">
        <f>IF(ISBLANK(Team!J28),"",VLOOKUP($E28,Team!$B$8:$L$38,9,FALSE))</f>
        <v/>
      </c>
      <c r="N28" s="79" t="str">
        <f>IF(ISBLANK(Team!K28),"",VLOOKUP($E28,Team!$B$8:$L$38,10,FALSE))</f>
        <v/>
      </c>
      <c r="O28" s="79" t="str">
        <f>IF(ISBLANK(Team!L28),"",VLOOKUP($E28,Team!$B$8:$L$38,11,FALSE))</f>
        <v/>
      </c>
    </row>
    <row r="29" spans="2:15" ht="18.75">
      <c r="B29" s="98" t="str">
        <f t="shared" si="0"/>
        <v/>
      </c>
      <c r="C29" s="99" t="str">
        <f t="shared" si="1"/>
        <v/>
      </c>
      <c r="D29" s="93" t="str">
        <f t="shared" si="2"/>
        <v>Samstag</v>
      </c>
      <c r="E29" s="103">
        <f t="shared" si="3"/>
        <v>44583</v>
      </c>
      <c r="F29" s="79" t="str">
        <f>IF(ISBLANK(Team!C29),"",VLOOKUP($E29,Team!$B$8:$L$38,2,FALSE))</f>
        <v/>
      </c>
      <c r="G29" s="79" t="str">
        <f>IF(ISBLANK(Team!D29),"",VLOOKUP($E29,Team!$B$8:$L$38,3,FALSE))</f>
        <v/>
      </c>
      <c r="H29" s="79" t="str">
        <f>IF(ISBLANK(Team!E29),"",VLOOKUP($E29,Team!$B$8:$L$38,4,FALSE))</f>
        <v/>
      </c>
      <c r="I29" s="79" t="str">
        <f>IF(ISBLANK(Team!F29),"",VLOOKUP($E29,Team!$B$8:$L$38,5,FALSE))</f>
        <v/>
      </c>
      <c r="J29" s="79" t="str">
        <f>IF(ISBLANK(Team!G29),"",VLOOKUP($E29,Team!$B$8:$L$38,6,FALSE))</f>
        <v/>
      </c>
      <c r="K29" s="79" t="str">
        <f>IF(ISBLANK(Team!H29),"",VLOOKUP($E29,Team!$B$8:$L$38,7,FALSE))</f>
        <v/>
      </c>
      <c r="L29" s="79" t="str">
        <f>IF(ISBLANK(Team!I29),"",VLOOKUP($E29,Team!$B$8:$L$38,8,FALSE))</f>
        <v/>
      </c>
      <c r="M29" s="79" t="str">
        <f>IF(ISBLANK(Team!J29),"",VLOOKUP($E29,Team!$B$8:$L$38,9,FALSE))</f>
        <v/>
      </c>
      <c r="N29" s="79" t="str">
        <f>IF(ISBLANK(Team!K29),"",VLOOKUP($E29,Team!$B$8:$L$38,10,FALSE))</f>
        <v/>
      </c>
      <c r="O29" s="79" t="str">
        <f>IF(ISBLANK(Team!L29),"",VLOOKUP($E29,Team!$B$8:$L$38,11,FALSE))</f>
        <v/>
      </c>
    </row>
    <row r="30" spans="2:15" ht="18.75">
      <c r="B30" s="98" t="str">
        <f t="shared" si="0"/>
        <v/>
      </c>
      <c r="C30" s="99" t="str">
        <f t="shared" si="1"/>
        <v/>
      </c>
      <c r="D30" s="93" t="str">
        <f t="shared" si="2"/>
        <v>Sonntag</v>
      </c>
      <c r="E30" s="103">
        <f t="shared" si="3"/>
        <v>44584</v>
      </c>
      <c r="F30" s="79" t="str">
        <f>IF(ISBLANK(Team!C30),"",VLOOKUP($E30,Team!$B$8:$L$38,2,FALSE))</f>
        <v/>
      </c>
      <c r="G30" s="79" t="str">
        <f>IF(ISBLANK(Team!D30),"",VLOOKUP($E30,Team!$B$8:$L$38,3,FALSE))</f>
        <v/>
      </c>
      <c r="H30" s="79" t="str">
        <f>IF(ISBLANK(Team!E30),"",VLOOKUP($E30,Team!$B$8:$L$38,4,FALSE))</f>
        <v/>
      </c>
      <c r="I30" s="79" t="str">
        <f>IF(ISBLANK(Team!F30),"",VLOOKUP($E30,Team!$B$8:$L$38,5,FALSE))</f>
        <v/>
      </c>
      <c r="J30" s="79" t="str">
        <f>IF(ISBLANK(Team!G30),"",VLOOKUP($E30,Team!$B$8:$L$38,6,FALSE))</f>
        <v/>
      </c>
      <c r="K30" s="79" t="str">
        <f>IF(ISBLANK(Team!H30),"",VLOOKUP($E30,Team!$B$8:$L$38,7,FALSE))</f>
        <v/>
      </c>
      <c r="L30" s="79" t="str">
        <f>IF(ISBLANK(Team!I30),"",VLOOKUP($E30,Team!$B$8:$L$38,8,FALSE))</f>
        <v/>
      </c>
      <c r="M30" s="79" t="str">
        <f>IF(ISBLANK(Team!J30),"",VLOOKUP($E30,Team!$B$8:$L$38,9,FALSE))</f>
        <v/>
      </c>
      <c r="N30" s="79" t="str">
        <f>IF(ISBLANK(Team!K30),"",VLOOKUP($E30,Team!$B$8:$L$38,10,FALSE))</f>
        <v/>
      </c>
      <c r="O30" s="79" t="str">
        <f>IF(ISBLANK(Team!L30),"",VLOOKUP($E30,Team!$B$8:$L$38,11,FALSE))</f>
        <v/>
      </c>
    </row>
    <row r="31" spans="2:15" ht="18.75">
      <c r="B31" s="98" t="str">
        <f t="shared" si="0"/>
        <v/>
      </c>
      <c r="C31" s="99" t="str">
        <f t="shared" si="1"/>
        <v/>
      </c>
      <c r="D31" s="93" t="str">
        <f t="shared" si="2"/>
        <v>Montag</v>
      </c>
      <c r="E31" s="103">
        <f t="shared" si="3"/>
        <v>44585</v>
      </c>
      <c r="F31" s="79" t="str">
        <f>IF(ISBLANK(Team!C31),"",VLOOKUP($E31,Team!$B$8:$L$38,2,FALSE))</f>
        <v/>
      </c>
      <c r="G31" s="79" t="str">
        <f>IF(ISBLANK(Team!D31),"",VLOOKUP($E31,Team!$B$8:$L$38,3,FALSE))</f>
        <v/>
      </c>
      <c r="H31" s="79" t="str">
        <f>IF(ISBLANK(Team!E31),"",VLOOKUP($E31,Team!$B$8:$L$38,4,FALSE))</f>
        <v/>
      </c>
      <c r="I31" s="79" t="str">
        <f>IF(ISBLANK(Team!F31),"",VLOOKUP($E31,Team!$B$8:$L$38,5,FALSE))</f>
        <v/>
      </c>
      <c r="J31" s="79" t="str">
        <f>IF(ISBLANK(Team!G31),"",VLOOKUP($E31,Team!$B$8:$L$38,6,FALSE))</f>
        <v/>
      </c>
      <c r="K31" s="79" t="str">
        <f>IF(ISBLANK(Team!H31),"",VLOOKUP($E31,Team!$B$8:$L$38,7,FALSE))</f>
        <v/>
      </c>
      <c r="L31" s="79" t="str">
        <f>IF(ISBLANK(Team!I31),"",VLOOKUP($E31,Team!$B$8:$L$38,8,FALSE))</f>
        <v/>
      </c>
      <c r="M31" s="79" t="str">
        <f>IF(ISBLANK(Team!J31),"",VLOOKUP($E31,Team!$B$8:$L$38,9,FALSE))</f>
        <v/>
      </c>
      <c r="N31" s="79" t="str">
        <f>IF(ISBLANK(Team!K31),"",VLOOKUP($E31,Team!$B$8:$L$38,10,FALSE))</f>
        <v/>
      </c>
      <c r="O31" s="79" t="str">
        <f>IF(ISBLANK(Team!L31),"",VLOOKUP($E31,Team!$B$8:$L$38,11,FALSE))</f>
        <v/>
      </c>
    </row>
    <row r="32" spans="2:15" ht="18.75">
      <c r="B32" s="98" t="str">
        <f t="shared" si="0"/>
        <v/>
      </c>
      <c r="C32" s="99" t="str">
        <f t="shared" si="1"/>
        <v/>
      </c>
      <c r="D32" s="93" t="str">
        <f t="shared" si="2"/>
        <v>Dienstag</v>
      </c>
      <c r="E32" s="103">
        <f t="shared" si="3"/>
        <v>44586</v>
      </c>
      <c r="F32" s="79" t="str">
        <f>IF(ISBLANK(Team!C32),"",VLOOKUP($E32,Team!$B$8:$L$38,2,FALSE))</f>
        <v/>
      </c>
      <c r="G32" s="79" t="str">
        <f>IF(ISBLANK(Team!D32),"",VLOOKUP($E32,Team!$B$8:$L$38,3,FALSE))</f>
        <v/>
      </c>
      <c r="H32" s="79" t="str">
        <f>IF(ISBLANK(Team!E32),"",VLOOKUP($E32,Team!$B$8:$L$38,4,FALSE))</f>
        <v/>
      </c>
      <c r="I32" s="79" t="str">
        <f>IF(ISBLANK(Team!F32),"",VLOOKUP($E32,Team!$B$8:$L$38,5,FALSE))</f>
        <v/>
      </c>
      <c r="J32" s="79" t="str">
        <f>IF(ISBLANK(Team!G32),"",VLOOKUP($E32,Team!$B$8:$L$38,6,FALSE))</f>
        <v/>
      </c>
      <c r="K32" s="79" t="str">
        <f>IF(ISBLANK(Team!H32),"",VLOOKUP($E32,Team!$B$8:$L$38,7,FALSE))</f>
        <v/>
      </c>
      <c r="L32" s="79" t="str">
        <f>IF(ISBLANK(Team!I32),"",VLOOKUP($E32,Team!$B$8:$L$38,8,FALSE))</f>
        <v/>
      </c>
      <c r="M32" s="79" t="str">
        <f>IF(ISBLANK(Team!J32),"",VLOOKUP($E32,Team!$B$8:$L$38,9,FALSE))</f>
        <v/>
      </c>
      <c r="N32" s="79" t="str">
        <f>IF(ISBLANK(Team!K32),"",VLOOKUP($E32,Team!$B$8:$L$38,10,FALSE))</f>
        <v/>
      </c>
      <c r="O32" s="79" t="str">
        <f>IF(ISBLANK(Team!L32),"",VLOOKUP($E32,Team!$B$8:$L$38,11,FALSE))</f>
        <v/>
      </c>
    </row>
    <row r="33" spans="2:15" ht="18.75">
      <c r="B33" s="98" t="str">
        <f t="shared" si="0"/>
        <v/>
      </c>
      <c r="C33" s="99" t="str">
        <f t="shared" si="1"/>
        <v/>
      </c>
      <c r="D33" s="93" t="str">
        <f t="shared" si="2"/>
        <v>Mittwoch</v>
      </c>
      <c r="E33" s="103">
        <f t="shared" si="3"/>
        <v>44587</v>
      </c>
      <c r="F33" s="79" t="str">
        <f>IF(ISBLANK(Team!C33),"",VLOOKUP($E33,Team!$B$8:$L$38,2,FALSE))</f>
        <v/>
      </c>
      <c r="G33" s="79" t="str">
        <f>IF(ISBLANK(Team!D33),"",VLOOKUP($E33,Team!$B$8:$L$38,3,FALSE))</f>
        <v/>
      </c>
      <c r="H33" s="79" t="str">
        <f>IF(ISBLANK(Team!E33),"",VLOOKUP($E33,Team!$B$8:$L$38,4,FALSE))</f>
        <v/>
      </c>
      <c r="I33" s="79" t="str">
        <f>IF(ISBLANK(Team!F33),"",VLOOKUP($E33,Team!$B$8:$L$38,5,FALSE))</f>
        <v/>
      </c>
      <c r="J33" s="79" t="str">
        <f>IF(ISBLANK(Team!G33),"",VLOOKUP($E33,Team!$B$8:$L$38,6,FALSE))</f>
        <v/>
      </c>
      <c r="K33" s="79" t="str">
        <f>IF(ISBLANK(Team!H33),"",VLOOKUP($E33,Team!$B$8:$L$38,7,FALSE))</f>
        <v/>
      </c>
      <c r="L33" s="79" t="str">
        <f>IF(ISBLANK(Team!I33),"",VLOOKUP($E33,Team!$B$8:$L$38,8,FALSE))</f>
        <v/>
      </c>
      <c r="M33" s="79" t="str">
        <f>IF(ISBLANK(Team!J33),"",VLOOKUP($E33,Team!$B$8:$L$38,9,FALSE))</f>
        <v/>
      </c>
      <c r="N33" s="79" t="str">
        <f>IF(ISBLANK(Team!K33),"",VLOOKUP($E33,Team!$B$8:$L$38,10,FALSE))</f>
        <v/>
      </c>
      <c r="O33" s="79" t="str">
        <f>IF(ISBLANK(Team!L33),"",VLOOKUP($E33,Team!$B$8:$L$38,11,FALSE))</f>
        <v/>
      </c>
    </row>
    <row r="34" spans="2:15" ht="18.75">
      <c r="B34" s="98" t="str">
        <f t="shared" si="0"/>
        <v/>
      </c>
      <c r="C34" s="99">
        <f t="shared" si="1"/>
        <v>4</v>
      </c>
      <c r="D34" s="93" t="str">
        <f t="shared" si="2"/>
        <v>Donnerstag</v>
      </c>
      <c r="E34" s="103">
        <f t="shared" si="3"/>
        <v>44588</v>
      </c>
      <c r="F34" s="79" t="str">
        <f>IF(ISBLANK(Team!C34),"",VLOOKUP($E34,Team!$B$8:$L$38,2,FALSE))</f>
        <v/>
      </c>
      <c r="G34" s="79" t="str">
        <f>IF(ISBLANK(Team!D34),"",VLOOKUP($E34,Team!$B$8:$L$38,3,FALSE))</f>
        <v/>
      </c>
      <c r="H34" s="79" t="str">
        <f>IF(ISBLANK(Team!E34),"",VLOOKUP($E34,Team!$B$8:$L$38,4,FALSE))</f>
        <v/>
      </c>
      <c r="I34" s="79" t="str">
        <f>IF(ISBLANK(Team!F34),"",VLOOKUP($E34,Team!$B$8:$L$38,5,FALSE))</f>
        <v/>
      </c>
      <c r="J34" s="79" t="str">
        <f>IF(ISBLANK(Team!G34),"",VLOOKUP($E34,Team!$B$8:$L$38,6,FALSE))</f>
        <v/>
      </c>
      <c r="K34" s="79" t="str">
        <f>IF(ISBLANK(Team!H34),"",VLOOKUP($E34,Team!$B$8:$L$38,7,FALSE))</f>
        <v/>
      </c>
      <c r="L34" s="79" t="str">
        <f>IF(ISBLANK(Team!I34),"",VLOOKUP($E34,Team!$B$8:$L$38,8,FALSE))</f>
        <v/>
      </c>
      <c r="M34" s="79" t="str">
        <f>IF(ISBLANK(Team!J34),"",VLOOKUP($E34,Team!$B$8:$L$38,9,FALSE))</f>
        <v/>
      </c>
      <c r="N34" s="79" t="str">
        <f>IF(ISBLANK(Team!K34),"",VLOOKUP($E34,Team!$B$8:$L$38,10,FALSE))</f>
        <v/>
      </c>
      <c r="O34" s="79" t="str">
        <f>IF(ISBLANK(Team!L34),"",VLOOKUP($E34,Team!$B$8:$L$38,11,FALSE))</f>
        <v/>
      </c>
    </row>
    <row r="35" spans="2:15" ht="18.75">
      <c r="B35" s="98" t="str">
        <f t="shared" si="0"/>
        <v/>
      </c>
      <c r="C35" s="99" t="str">
        <f t="shared" si="1"/>
        <v/>
      </c>
      <c r="D35" s="93" t="str">
        <f t="shared" si="2"/>
        <v>Freitag</v>
      </c>
      <c r="E35" s="103">
        <f t="shared" si="3"/>
        <v>44589</v>
      </c>
      <c r="F35" s="79" t="str">
        <f>IF(ISBLANK(Team!C35),"",VLOOKUP($E35,Team!$B$8:$L$38,2,FALSE))</f>
        <v/>
      </c>
      <c r="G35" s="79" t="str">
        <f>IF(ISBLANK(Team!D35),"",VLOOKUP($E35,Team!$B$8:$L$38,3,FALSE))</f>
        <v/>
      </c>
      <c r="H35" s="79" t="str">
        <f>IF(ISBLANK(Team!E35),"",VLOOKUP($E35,Team!$B$8:$L$38,4,FALSE))</f>
        <v/>
      </c>
      <c r="I35" s="79" t="str">
        <f>IF(ISBLANK(Team!F35),"",VLOOKUP($E35,Team!$B$8:$L$38,5,FALSE))</f>
        <v/>
      </c>
      <c r="J35" s="79" t="str">
        <f>IF(ISBLANK(Team!G35),"",VLOOKUP($E35,Team!$B$8:$L$38,6,FALSE))</f>
        <v/>
      </c>
      <c r="K35" s="79" t="str">
        <f>IF(ISBLANK(Team!H35),"",VLOOKUP($E35,Team!$B$8:$L$38,7,FALSE))</f>
        <v/>
      </c>
      <c r="L35" s="79" t="str">
        <f>IF(ISBLANK(Team!I35),"",VLOOKUP($E35,Team!$B$8:$L$38,8,FALSE))</f>
        <v/>
      </c>
      <c r="M35" s="79" t="str">
        <f>IF(ISBLANK(Team!J35),"",VLOOKUP($E35,Team!$B$8:$L$38,9,FALSE))</f>
        <v/>
      </c>
      <c r="N35" s="79" t="str">
        <f>IF(ISBLANK(Team!K35),"",VLOOKUP($E35,Team!$B$8:$L$38,10,FALSE))</f>
        <v/>
      </c>
      <c r="O35" s="79" t="str">
        <f>IF(ISBLANK(Team!L35),"",VLOOKUP($E35,Team!$B$8:$L$38,11,FALSE))</f>
        <v/>
      </c>
    </row>
    <row r="36" spans="2:15" ht="18.75">
      <c r="B36" s="98" t="str">
        <f t="shared" si="0"/>
        <v/>
      </c>
      <c r="C36" s="99" t="str">
        <f t="shared" si="1"/>
        <v/>
      </c>
      <c r="D36" s="93" t="str">
        <f t="shared" si="2"/>
        <v>Samstag</v>
      </c>
      <c r="E36" s="103">
        <f t="shared" si="3"/>
        <v>44590</v>
      </c>
      <c r="F36" s="79" t="str">
        <f>IF(ISBLANK(Team!C36),"",VLOOKUP($E36,Team!$B$8:$L$38,2,FALSE))</f>
        <v/>
      </c>
      <c r="G36" s="79" t="str">
        <f>IF(ISBLANK(Team!D36),"",VLOOKUP($E36,Team!$B$8:$L$38,3,FALSE))</f>
        <v/>
      </c>
      <c r="H36" s="79" t="str">
        <f>IF(ISBLANK(Team!E36),"",VLOOKUP($E36,Team!$B$8:$L$38,4,FALSE))</f>
        <v/>
      </c>
      <c r="I36" s="79" t="str">
        <f>IF(ISBLANK(Team!F36),"",VLOOKUP($E36,Team!$B$8:$L$38,5,FALSE))</f>
        <v/>
      </c>
      <c r="J36" s="79" t="str">
        <f>IF(ISBLANK(Team!G36),"",VLOOKUP($E36,Team!$B$8:$L$38,6,FALSE))</f>
        <v/>
      </c>
      <c r="K36" s="79" t="str">
        <f>IF(ISBLANK(Team!H36),"",VLOOKUP($E36,Team!$B$8:$L$38,7,FALSE))</f>
        <v/>
      </c>
      <c r="L36" s="79" t="str">
        <f>IF(ISBLANK(Team!I36),"",VLOOKUP($E36,Team!$B$8:$L$38,8,FALSE))</f>
        <v/>
      </c>
      <c r="M36" s="79" t="str">
        <f>IF(ISBLANK(Team!J36),"",VLOOKUP($E36,Team!$B$8:$L$38,9,FALSE))</f>
        <v/>
      </c>
      <c r="N36" s="79" t="str">
        <f>IF(ISBLANK(Team!K36),"",VLOOKUP($E36,Team!$B$8:$L$38,10,FALSE))</f>
        <v/>
      </c>
      <c r="O36" s="79" t="str">
        <f>IF(ISBLANK(Team!L36),"",VLOOKUP($E36,Team!$B$8:$L$38,11,FALSE))</f>
        <v/>
      </c>
    </row>
    <row r="37" spans="2:15" ht="18.75">
      <c r="B37" s="98" t="str">
        <f t="shared" si="0"/>
        <v/>
      </c>
      <c r="C37" s="99" t="str">
        <f t="shared" si="1"/>
        <v/>
      </c>
      <c r="D37" s="93" t="str">
        <f t="shared" si="2"/>
        <v>Sonntag</v>
      </c>
      <c r="E37" s="103">
        <f t="shared" si="3"/>
        <v>44591</v>
      </c>
      <c r="F37" s="79" t="str">
        <f>IF(ISBLANK(Team!C37),"",VLOOKUP($E37,Team!$B$8:$L$38,2,FALSE))</f>
        <v/>
      </c>
      <c r="G37" s="79" t="str">
        <f>IF(ISBLANK(Team!D37),"",VLOOKUP($E37,Team!$B$8:$L$38,3,FALSE))</f>
        <v/>
      </c>
      <c r="H37" s="79" t="str">
        <f>IF(ISBLANK(Team!E37),"",VLOOKUP($E37,Team!$B$8:$L$38,4,FALSE))</f>
        <v/>
      </c>
      <c r="I37" s="79" t="str">
        <f>IF(ISBLANK(Team!F37),"",VLOOKUP($E37,Team!$B$8:$L$38,5,FALSE))</f>
        <v/>
      </c>
      <c r="J37" s="79" t="str">
        <f>IF(ISBLANK(Team!G37),"",VLOOKUP($E37,Team!$B$8:$L$38,6,FALSE))</f>
        <v/>
      </c>
      <c r="K37" s="79" t="str">
        <f>IF(ISBLANK(Team!H37),"",VLOOKUP($E37,Team!$B$8:$L$38,7,FALSE))</f>
        <v/>
      </c>
      <c r="L37" s="79" t="str">
        <f>IF(ISBLANK(Team!I37),"",VLOOKUP($E37,Team!$B$8:$L$38,8,FALSE))</f>
        <v/>
      </c>
      <c r="M37" s="79" t="str">
        <f>IF(ISBLANK(Team!J37),"",VLOOKUP($E37,Team!$B$8:$L$38,9,FALSE))</f>
        <v/>
      </c>
      <c r="N37" s="79" t="str">
        <f>IF(ISBLANK(Team!K37),"",VLOOKUP($E37,Team!$B$8:$L$38,10,FALSE))</f>
        <v/>
      </c>
      <c r="O37" s="79" t="str">
        <f>IF(ISBLANK(Team!L37),"",VLOOKUP($E37,Team!$B$8:$L$38,11,FALSE))</f>
        <v/>
      </c>
    </row>
    <row r="38" spans="2:15" ht="18.75">
      <c r="B38" s="98" t="str">
        <f t="shared" si="0"/>
        <v/>
      </c>
      <c r="C38" s="99" t="str">
        <f t="shared" si="1"/>
        <v/>
      </c>
      <c r="D38" s="93" t="str">
        <f t="shared" si="2"/>
        <v>Montag</v>
      </c>
      <c r="E38" s="103">
        <f t="shared" si="3"/>
        <v>44592</v>
      </c>
      <c r="F38" s="79" t="str">
        <f>IF(ISBLANK(Team!C38),"",VLOOKUP($E38,Team!$B$8:$L$38,2,FALSE))</f>
        <v/>
      </c>
      <c r="G38" s="79" t="str">
        <f>IF(ISBLANK(Team!D38),"",VLOOKUP($E38,Team!$B$8:$L$38,3,FALSE))</f>
        <v/>
      </c>
      <c r="H38" s="79" t="str">
        <f>IF(ISBLANK(Team!E38),"",VLOOKUP($E38,Team!$B$8:$L$38,4,FALSE))</f>
        <v/>
      </c>
      <c r="I38" s="79" t="str">
        <f>IF(ISBLANK(Team!F38),"",VLOOKUP($E38,Team!$B$8:$L$38,5,FALSE))</f>
        <v/>
      </c>
      <c r="J38" s="79" t="str">
        <f>IF(ISBLANK(Team!G38),"",VLOOKUP($E38,Team!$B$8:$L$38,6,FALSE))</f>
        <v/>
      </c>
      <c r="K38" s="79" t="str">
        <f>IF(ISBLANK(Team!H38),"",VLOOKUP($E38,Team!$B$8:$L$38,7,FALSE))</f>
        <v/>
      </c>
      <c r="L38" s="79" t="str">
        <f>IF(ISBLANK(Team!I38),"",VLOOKUP($E38,Team!$B$8:$L$38,8,FALSE))</f>
        <v/>
      </c>
      <c r="M38" s="79" t="str">
        <f>IF(ISBLANK(Team!J38),"",VLOOKUP($E38,Team!$B$8:$L$38,9,FALSE))</f>
        <v/>
      </c>
      <c r="N38" s="79" t="str">
        <f>IF(ISBLANK(Team!K38),"",VLOOKUP($E38,Team!$B$8:$L$38,10,FALSE))</f>
        <v/>
      </c>
      <c r="O38" s="79" t="str">
        <f>IF(ISBLANK(Team!L38),"",VLOOKUP($E38,Team!$B$8:$L$38,11,FALSE))</f>
        <v/>
      </c>
    </row>
    <row r="39" spans="2:15" ht="18.75">
      <c r="B39" s="98" t="str">
        <f t="shared" si="0"/>
        <v/>
      </c>
      <c r="C39" s="99" t="str">
        <f t="shared" si="1"/>
        <v/>
      </c>
      <c r="D39" s="93" t="str">
        <f t="shared" si="2"/>
        <v>Dienstag</v>
      </c>
      <c r="E39" s="103">
        <f t="shared" si="3"/>
        <v>44593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 ht="18.75">
      <c r="B40" s="98" t="str">
        <f t="shared" ref="B40:B103" si="4">IF(E40=DATE(YEAR(E40),MONTH(E40),15),IF(ISNUMBER(E40),IF(MONTH(E40)=MONTH(E40+1),E40+1,""),""),"")</f>
        <v/>
      </c>
      <c r="C40" s="99" t="str">
        <f t="shared" ref="C40:C103" si="5">IF(WEEKDAY(E40,11)=4,WEEKNUM(E40,21),"")</f>
        <v/>
      </c>
      <c r="D40" s="93" t="str">
        <f t="shared" si="2"/>
        <v>Mittwoch</v>
      </c>
      <c r="E40" s="103">
        <f t="shared" ref="E40:E103" si="6">E39+1</f>
        <v>44594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 ht="18.75">
      <c r="B41" s="98" t="str">
        <f t="shared" si="4"/>
        <v/>
      </c>
      <c r="C41" s="99">
        <f t="shared" si="5"/>
        <v>5</v>
      </c>
      <c r="D41" s="93" t="str">
        <f t="shared" si="2"/>
        <v>Donnerstag</v>
      </c>
      <c r="E41" s="103">
        <f t="shared" si="6"/>
        <v>44595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 ht="18.75">
      <c r="B42" s="98" t="str">
        <f t="shared" si="4"/>
        <v/>
      </c>
      <c r="C42" s="99" t="str">
        <f t="shared" si="5"/>
        <v/>
      </c>
      <c r="D42" s="93" t="str">
        <f t="shared" si="2"/>
        <v>Freitag</v>
      </c>
      <c r="E42" s="103">
        <f t="shared" si="6"/>
        <v>44596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 ht="18.75">
      <c r="B43" s="98" t="str">
        <f t="shared" si="4"/>
        <v/>
      </c>
      <c r="C43" s="99" t="str">
        <f t="shared" si="5"/>
        <v/>
      </c>
      <c r="D43" s="93" t="str">
        <f t="shared" si="2"/>
        <v>Samstag</v>
      </c>
      <c r="E43" s="103">
        <f t="shared" si="6"/>
        <v>44597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 ht="18.75">
      <c r="B44" s="98" t="str">
        <f t="shared" si="4"/>
        <v/>
      </c>
      <c r="C44" s="99" t="str">
        <f t="shared" si="5"/>
        <v/>
      </c>
      <c r="D44" s="93" t="str">
        <f t="shared" si="2"/>
        <v>Sonntag</v>
      </c>
      <c r="E44" s="103">
        <f t="shared" si="6"/>
        <v>44598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 ht="18.75">
      <c r="B45" s="98" t="str">
        <f t="shared" si="4"/>
        <v/>
      </c>
      <c r="C45" s="99" t="str">
        <f t="shared" si="5"/>
        <v/>
      </c>
      <c r="D45" s="93" t="str">
        <f t="shared" si="2"/>
        <v>Montag</v>
      </c>
      <c r="E45" s="103">
        <f t="shared" si="6"/>
        <v>44599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 ht="18.75">
      <c r="B46" s="98" t="str">
        <f t="shared" si="4"/>
        <v/>
      </c>
      <c r="C46" s="99" t="str">
        <f t="shared" si="5"/>
        <v/>
      </c>
      <c r="D46" s="93" t="str">
        <f t="shared" si="2"/>
        <v>Dienstag</v>
      </c>
      <c r="E46" s="103">
        <f t="shared" si="6"/>
        <v>44600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 ht="18.75">
      <c r="B47" s="98" t="str">
        <f t="shared" si="4"/>
        <v/>
      </c>
      <c r="C47" s="99" t="str">
        <f t="shared" si="5"/>
        <v/>
      </c>
      <c r="D47" s="93" t="str">
        <f t="shared" si="2"/>
        <v>Mittwoch</v>
      </c>
      <c r="E47" s="103">
        <f t="shared" si="6"/>
        <v>44601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 ht="18.75">
      <c r="B48" s="98" t="str">
        <f t="shared" si="4"/>
        <v/>
      </c>
      <c r="C48" s="99">
        <f t="shared" si="5"/>
        <v>6</v>
      </c>
      <c r="D48" s="93" t="str">
        <f t="shared" si="2"/>
        <v>Donnerstag</v>
      </c>
      <c r="E48" s="103">
        <f t="shared" si="6"/>
        <v>44602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 ht="18.75">
      <c r="B49" s="98" t="str">
        <f t="shared" si="4"/>
        <v/>
      </c>
      <c r="C49" s="99" t="str">
        <f t="shared" si="5"/>
        <v/>
      </c>
      <c r="D49" s="93" t="str">
        <f t="shared" si="2"/>
        <v>Freitag</v>
      </c>
      <c r="E49" s="103">
        <f t="shared" si="6"/>
        <v>44603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 ht="18.75">
      <c r="B50" s="98" t="str">
        <f t="shared" si="4"/>
        <v/>
      </c>
      <c r="C50" s="99" t="str">
        <f t="shared" si="5"/>
        <v/>
      </c>
      <c r="D50" s="93" t="str">
        <f t="shared" si="2"/>
        <v>Samstag</v>
      </c>
      <c r="E50" s="103">
        <f t="shared" si="6"/>
        <v>44604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 ht="18.75">
      <c r="B51" s="98" t="str">
        <f t="shared" si="4"/>
        <v/>
      </c>
      <c r="C51" s="99" t="str">
        <f t="shared" si="5"/>
        <v/>
      </c>
      <c r="D51" s="93" t="str">
        <f t="shared" si="2"/>
        <v>Sonntag</v>
      </c>
      <c r="E51" s="103">
        <f t="shared" si="6"/>
        <v>44605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 ht="18.75">
      <c r="B52" s="98" t="str">
        <f t="shared" si="4"/>
        <v/>
      </c>
      <c r="C52" s="99" t="str">
        <f t="shared" si="5"/>
        <v/>
      </c>
      <c r="D52" s="93" t="str">
        <f t="shared" si="2"/>
        <v>Montag</v>
      </c>
      <c r="E52" s="103">
        <f t="shared" si="6"/>
        <v>44606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 ht="18.75">
      <c r="B53" s="98">
        <f t="shared" si="4"/>
        <v>44608</v>
      </c>
      <c r="C53" s="99" t="str">
        <f t="shared" si="5"/>
        <v/>
      </c>
      <c r="D53" s="93" t="str">
        <f t="shared" si="2"/>
        <v>Dienstag</v>
      </c>
      <c r="E53" s="103">
        <f t="shared" si="6"/>
        <v>44607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 ht="18.75">
      <c r="B54" s="98" t="str">
        <f t="shared" si="4"/>
        <v/>
      </c>
      <c r="C54" s="99" t="str">
        <f t="shared" si="5"/>
        <v/>
      </c>
      <c r="D54" s="93" t="str">
        <f t="shared" si="2"/>
        <v>Mittwoch</v>
      </c>
      <c r="E54" s="103">
        <f t="shared" si="6"/>
        <v>44608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 ht="18.75">
      <c r="B55" s="98" t="str">
        <f t="shared" si="4"/>
        <v/>
      </c>
      <c r="C55" s="99">
        <f t="shared" si="5"/>
        <v>7</v>
      </c>
      <c r="D55" s="93" t="str">
        <f t="shared" si="2"/>
        <v>Donnerstag</v>
      </c>
      <c r="E55" s="103">
        <f t="shared" si="6"/>
        <v>44609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 ht="18.75">
      <c r="B56" s="98" t="str">
        <f t="shared" si="4"/>
        <v/>
      </c>
      <c r="C56" s="99" t="str">
        <f t="shared" si="5"/>
        <v/>
      </c>
      <c r="D56" s="93" t="str">
        <f t="shared" si="2"/>
        <v>Freitag</v>
      </c>
      <c r="E56" s="103">
        <f t="shared" si="6"/>
        <v>44610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 ht="18.75">
      <c r="B57" s="98" t="str">
        <f t="shared" si="4"/>
        <v/>
      </c>
      <c r="C57" s="99" t="str">
        <f t="shared" si="5"/>
        <v/>
      </c>
      <c r="D57" s="93" t="str">
        <f t="shared" si="2"/>
        <v>Samstag</v>
      </c>
      <c r="E57" s="103">
        <f t="shared" si="6"/>
        <v>44611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 ht="18.75">
      <c r="B58" s="98" t="str">
        <f t="shared" si="4"/>
        <v/>
      </c>
      <c r="C58" s="99" t="str">
        <f t="shared" si="5"/>
        <v/>
      </c>
      <c r="D58" s="93" t="str">
        <f t="shared" si="2"/>
        <v>Sonntag</v>
      </c>
      <c r="E58" s="103">
        <f t="shared" si="6"/>
        <v>44612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 ht="18.75">
      <c r="B59" s="98" t="str">
        <f t="shared" si="4"/>
        <v/>
      </c>
      <c r="C59" s="99" t="str">
        <f t="shared" si="5"/>
        <v/>
      </c>
      <c r="D59" s="93" t="str">
        <f t="shared" si="2"/>
        <v>Montag</v>
      </c>
      <c r="E59" s="103">
        <f t="shared" si="6"/>
        <v>44613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 ht="18.75">
      <c r="B60" s="98" t="str">
        <f t="shared" si="4"/>
        <v/>
      </c>
      <c r="C60" s="99" t="str">
        <f t="shared" si="5"/>
        <v/>
      </c>
      <c r="D60" s="93" t="str">
        <f t="shared" si="2"/>
        <v>Dienstag</v>
      </c>
      <c r="E60" s="103">
        <f t="shared" si="6"/>
        <v>44614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 ht="18.75">
      <c r="B61" s="98" t="str">
        <f t="shared" si="4"/>
        <v/>
      </c>
      <c r="C61" s="99" t="str">
        <f t="shared" si="5"/>
        <v/>
      </c>
      <c r="D61" s="93" t="str">
        <f t="shared" si="2"/>
        <v>Mittwoch</v>
      </c>
      <c r="E61" s="103">
        <f t="shared" si="6"/>
        <v>44615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 ht="18.75">
      <c r="B62" s="98" t="str">
        <f t="shared" si="4"/>
        <v/>
      </c>
      <c r="C62" s="99">
        <f t="shared" si="5"/>
        <v>8</v>
      </c>
      <c r="D62" s="93" t="str">
        <f t="shared" si="2"/>
        <v>Donnerstag</v>
      </c>
      <c r="E62" s="103">
        <f t="shared" si="6"/>
        <v>44616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 ht="18.75">
      <c r="B63" s="98" t="str">
        <f t="shared" si="4"/>
        <v/>
      </c>
      <c r="C63" s="99" t="str">
        <f t="shared" si="5"/>
        <v/>
      </c>
      <c r="D63" s="93" t="str">
        <f t="shared" si="2"/>
        <v>Freitag</v>
      </c>
      <c r="E63" s="103">
        <f t="shared" si="6"/>
        <v>44617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 ht="18.75">
      <c r="B64" s="98" t="str">
        <f t="shared" si="4"/>
        <v/>
      </c>
      <c r="C64" s="99" t="str">
        <f t="shared" si="5"/>
        <v/>
      </c>
      <c r="D64" s="93" t="str">
        <f t="shared" si="2"/>
        <v>Samstag</v>
      </c>
      <c r="E64" s="103">
        <f t="shared" si="6"/>
        <v>44618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 ht="18.75">
      <c r="B65" s="98" t="str">
        <f t="shared" si="4"/>
        <v/>
      </c>
      <c r="C65" s="99" t="str">
        <f t="shared" si="5"/>
        <v/>
      </c>
      <c r="D65" s="93" t="str">
        <f t="shared" si="2"/>
        <v>Sonntag</v>
      </c>
      <c r="E65" s="103">
        <f t="shared" si="6"/>
        <v>44619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 ht="18.75">
      <c r="B66" s="98" t="str">
        <f t="shared" si="4"/>
        <v/>
      </c>
      <c r="C66" s="99" t="str">
        <f t="shared" si="5"/>
        <v/>
      </c>
      <c r="D66" s="93" t="str">
        <f t="shared" si="2"/>
        <v>Montag</v>
      </c>
      <c r="E66" s="103">
        <f t="shared" si="6"/>
        <v>44620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 ht="18.75">
      <c r="B67" s="98" t="str">
        <f t="shared" si="4"/>
        <v/>
      </c>
      <c r="C67" s="99" t="str">
        <f t="shared" si="5"/>
        <v/>
      </c>
      <c r="D67" s="93" t="str">
        <f t="shared" si="2"/>
        <v>Dienstag</v>
      </c>
      <c r="E67" s="103">
        <f t="shared" si="6"/>
        <v>44621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 ht="18.75">
      <c r="B68" s="98" t="str">
        <f t="shared" si="4"/>
        <v/>
      </c>
      <c r="C68" s="99" t="str">
        <f t="shared" si="5"/>
        <v/>
      </c>
      <c r="D68" s="93" t="str">
        <f t="shared" si="2"/>
        <v>Mittwoch</v>
      </c>
      <c r="E68" s="103">
        <f t="shared" si="6"/>
        <v>44622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 ht="18.75">
      <c r="B69" s="98" t="str">
        <f t="shared" si="4"/>
        <v/>
      </c>
      <c r="C69" s="99">
        <f t="shared" si="5"/>
        <v>9</v>
      </c>
      <c r="D69" s="93" t="str">
        <f t="shared" si="2"/>
        <v>Donnerstag</v>
      </c>
      <c r="E69" s="103">
        <f t="shared" si="6"/>
        <v>44623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 ht="18.75">
      <c r="B70" s="98" t="str">
        <f t="shared" si="4"/>
        <v/>
      </c>
      <c r="C70" s="99" t="str">
        <f t="shared" si="5"/>
        <v/>
      </c>
      <c r="D70" s="93" t="str">
        <f t="shared" si="2"/>
        <v>Freitag</v>
      </c>
      <c r="E70" s="103">
        <f t="shared" si="6"/>
        <v>44624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 ht="18.75">
      <c r="B71" s="98" t="str">
        <f t="shared" si="4"/>
        <v/>
      </c>
      <c r="C71" s="99" t="str">
        <f t="shared" si="5"/>
        <v/>
      </c>
      <c r="D71" s="93" t="str">
        <f t="shared" si="2"/>
        <v>Samstag</v>
      </c>
      <c r="E71" s="103">
        <f t="shared" si="6"/>
        <v>44625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 ht="18.75">
      <c r="B72" s="98" t="str">
        <f t="shared" si="4"/>
        <v/>
      </c>
      <c r="C72" s="99" t="str">
        <f t="shared" si="5"/>
        <v/>
      </c>
      <c r="D72" s="93" t="str">
        <f t="shared" si="2"/>
        <v>Sonntag</v>
      </c>
      <c r="E72" s="103">
        <f t="shared" si="6"/>
        <v>44626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 ht="18.75">
      <c r="B73" s="98" t="str">
        <f t="shared" si="4"/>
        <v/>
      </c>
      <c r="C73" s="99" t="str">
        <f t="shared" si="5"/>
        <v/>
      </c>
      <c r="D73" s="93" t="str">
        <f t="shared" si="2"/>
        <v>Montag</v>
      </c>
      <c r="E73" s="103">
        <f t="shared" si="6"/>
        <v>44627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 ht="18.75">
      <c r="B74" s="98" t="str">
        <f t="shared" si="4"/>
        <v/>
      </c>
      <c r="C74" s="99" t="str">
        <f t="shared" si="5"/>
        <v/>
      </c>
      <c r="D74" s="93" t="str">
        <f t="shared" si="2"/>
        <v>Dienstag</v>
      </c>
      <c r="E74" s="103">
        <f t="shared" si="6"/>
        <v>44628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 ht="18.75">
      <c r="B75" s="98" t="str">
        <f t="shared" si="4"/>
        <v/>
      </c>
      <c r="C75" s="99" t="str">
        <f t="shared" si="5"/>
        <v/>
      </c>
      <c r="D75" s="93" t="str">
        <f t="shared" ref="D75:D138" si="7">TEXT(E75,"TTTT")</f>
        <v>Mittwoch</v>
      </c>
      <c r="E75" s="103">
        <f t="shared" si="6"/>
        <v>44629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 ht="18.75">
      <c r="B76" s="98" t="str">
        <f t="shared" si="4"/>
        <v/>
      </c>
      <c r="C76" s="99">
        <f t="shared" si="5"/>
        <v>10</v>
      </c>
      <c r="D76" s="93" t="str">
        <f t="shared" si="7"/>
        <v>Donnerstag</v>
      </c>
      <c r="E76" s="103">
        <f t="shared" si="6"/>
        <v>44630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 ht="18.75">
      <c r="B77" s="98" t="str">
        <f t="shared" si="4"/>
        <v/>
      </c>
      <c r="C77" s="99" t="str">
        <f t="shared" si="5"/>
        <v/>
      </c>
      <c r="D77" s="93" t="str">
        <f t="shared" si="7"/>
        <v>Freitag</v>
      </c>
      <c r="E77" s="103">
        <f t="shared" si="6"/>
        <v>44631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 ht="18.75">
      <c r="B78" s="98" t="str">
        <f t="shared" si="4"/>
        <v/>
      </c>
      <c r="C78" s="99" t="str">
        <f t="shared" si="5"/>
        <v/>
      </c>
      <c r="D78" s="93" t="str">
        <f t="shared" si="7"/>
        <v>Samstag</v>
      </c>
      <c r="E78" s="103">
        <f t="shared" si="6"/>
        <v>44632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 ht="18.75">
      <c r="B79" s="98" t="str">
        <f t="shared" si="4"/>
        <v/>
      </c>
      <c r="C79" s="99" t="str">
        <f t="shared" si="5"/>
        <v/>
      </c>
      <c r="D79" s="93" t="str">
        <f t="shared" si="7"/>
        <v>Sonntag</v>
      </c>
      <c r="E79" s="103">
        <f t="shared" si="6"/>
        <v>44633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 ht="18.75">
      <c r="B80" s="98" t="str">
        <f t="shared" si="4"/>
        <v/>
      </c>
      <c r="C80" s="99" t="str">
        <f t="shared" si="5"/>
        <v/>
      </c>
      <c r="D80" s="93" t="str">
        <f t="shared" si="7"/>
        <v>Montag</v>
      </c>
      <c r="E80" s="103">
        <f t="shared" si="6"/>
        <v>44634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 ht="18.75">
      <c r="B81" s="98">
        <f t="shared" si="4"/>
        <v>44636</v>
      </c>
      <c r="C81" s="99" t="str">
        <f t="shared" si="5"/>
        <v/>
      </c>
      <c r="D81" s="93" t="str">
        <f t="shared" si="7"/>
        <v>Dienstag</v>
      </c>
      <c r="E81" s="103">
        <f t="shared" si="6"/>
        <v>44635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 ht="18.75">
      <c r="B82" s="98" t="str">
        <f t="shared" si="4"/>
        <v/>
      </c>
      <c r="C82" s="99" t="str">
        <f t="shared" si="5"/>
        <v/>
      </c>
      <c r="D82" s="93" t="str">
        <f t="shared" si="7"/>
        <v>Mittwoch</v>
      </c>
      <c r="E82" s="103">
        <f t="shared" si="6"/>
        <v>44636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 ht="18.75">
      <c r="B83" s="98" t="str">
        <f t="shared" si="4"/>
        <v/>
      </c>
      <c r="C83" s="99">
        <f t="shared" si="5"/>
        <v>11</v>
      </c>
      <c r="D83" s="93" t="str">
        <f t="shared" si="7"/>
        <v>Donnerstag</v>
      </c>
      <c r="E83" s="103">
        <f t="shared" si="6"/>
        <v>44637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 ht="18.75">
      <c r="B84" s="98" t="str">
        <f t="shared" si="4"/>
        <v/>
      </c>
      <c r="C84" s="99" t="str">
        <f t="shared" si="5"/>
        <v/>
      </c>
      <c r="D84" s="93" t="str">
        <f t="shared" si="7"/>
        <v>Freitag</v>
      </c>
      <c r="E84" s="103">
        <f t="shared" si="6"/>
        <v>44638</v>
      </c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 ht="18.75">
      <c r="B85" s="98" t="str">
        <f t="shared" si="4"/>
        <v/>
      </c>
      <c r="C85" s="99" t="str">
        <f t="shared" si="5"/>
        <v/>
      </c>
      <c r="D85" s="93" t="str">
        <f t="shared" si="7"/>
        <v>Samstag</v>
      </c>
      <c r="E85" s="103">
        <f t="shared" si="6"/>
        <v>44639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 ht="18.75">
      <c r="B86" s="98" t="str">
        <f t="shared" si="4"/>
        <v/>
      </c>
      <c r="C86" s="99" t="str">
        <f t="shared" si="5"/>
        <v/>
      </c>
      <c r="D86" s="93" t="str">
        <f t="shared" si="7"/>
        <v>Sonntag</v>
      </c>
      <c r="E86" s="103">
        <f t="shared" si="6"/>
        <v>44640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 ht="18.75">
      <c r="B87" s="98" t="str">
        <f t="shared" si="4"/>
        <v/>
      </c>
      <c r="C87" s="99" t="str">
        <f t="shared" si="5"/>
        <v/>
      </c>
      <c r="D87" s="93" t="str">
        <f t="shared" si="7"/>
        <v>Montag</v>
      </c>
      <c r="E87" s="103">
        <f t="shared" si="6"/>
        <v>44641</v>
      </c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 ht="18.75">
      <c r="B88" s="98" t="str">
        <f t="shared" si="4"/>
        <v/>
      </c>
      <c r="C88" s="99" t="str">
        <f t="shared" si="5"/>
        <v/>
      </c>
      <c r="D88" s="93" t="str">
        <f t="shared" si="7"/>
        <v>Dienstag</v>
      </c>
      <c r="E88" s="103">
        <f t="shared" si="6"/>
        <v>44642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 ht="18.75">
      <c r="B89" s="98" t="str">
        <f t="shared" si="4"/>
        <v/>
      </c>
      <c r="C89" s="99" t="str">
        <f t="shared" si="5"/>
        <v/>
      </c>
      <c r="D89" s="93" t="str">
        <f t="shared" si="7"/>
        <v>Mittwoch</v>
      </c>
      <c r="E89" s="103">
        <f t="shared" si="6"/>
        <v>44643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 ht="18.75">
      <c r="B90" s="98" t="str">
        <f t="shared" si="4"/>
        <v/>
      </c>
      <c r="C90" s="99">
        <f t="shared" si="5"/>
        <v>12</v>
      </c>
      <c r="D90" s="93" t="str">
        <f t="shared" si="7"/>
        <v>Donnerstag</v>
      </c>
      <c r="E90" s="103">
        <f t="shared" si="6"/>
        <v>44644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 ht="18.75">
      <c r="B91" s="98" t="str">
        <f t="shared" si="4"/>
        <v/>
      </c>
      <c r="C91" s="99" t="str">
        <f t="shared" si="5"/>
        <v/>
      </c>
      <c r="D91" s="93" t="str">
        <f t="shared" si="7"/>
        <v>Freitag</v>
      </c>
      <c r="E91" s="103">
        <f t="shared" si="6"/>
        <v>44645</v>
      </c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 ht="18.75">
      <c r="B92" s="98" t="str">
        <f t="shared" si="4"/>
        <v/>
      </c>
      <c r="C92" s="99" t="str">
        <f t="shared" si="5"/>
        <v/>
      </c>
      <c r="D92" s="93" t="str">
        <f t="shared" si="7"/>
        <v>Samstag</v>
      </c>
      <c r="E92" s="103">
        <f t="shared" si="6"/>
        <v>44646</v>
      </c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 ht="18.75">
      <c r="B93" s="98" t="str">
        <f t="shared" si="4"/>
        <v/>
      </c>
      <c r="C93" s="99" t="str">
        <f t="shared" si="5"/>
        <v/>
      </c>
      <c r="D93" s="93" t="str">
        <f t="shared" si="7"/>
        <v>Sonntag</v>
      </c>
      <c r="E93" s="103">
        <f t="shared" si="6"/>
        <v>44647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 ht="18.75">
      <c r="B94" s="98" t="str">
        <f t="shared" si="4"/>
        <v/>
      </c>
      <c r="C94" s="99" t="str">
        <f t="shared" si="5"/>
        <v/>
      </c>
      <c r="D94" s="93" t="str">
        <f t="shared" si="7"/>
        <v>Montag</v>
      </c>
      <c r="E94" s="103">
        <f t="shared" si="6"/>
        <v>44648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 ht="18.75">
      <c r="B95" s="98" t="str">
        <f t="shared" si="4"/>
        <v/>
      </c>
      <c r="C95" s="99" t="str">
        <f t="shared" si="5"/>
        <v/>
      </c>
      <c r="D95" s="93" t="str">
        <f t="shared" si="7"/>
        <v>Dienstag</v>
      </c>
      <c r="E95" s="103">
        <f t="shared" si="6"/>
        <v>44649</v>
      </c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 ht="18.75">
      <c r="B96" s="98" t="str">
        <f t="shared" si="4"/>
        <v/>
      </c>
      <c r="C96" s="99" t="str">
        <f t="shared" si="5"/>
        <v/>
      </c>
      <c r="D96" s="93" t="str">
        <f t="shared" si="7"/>
        <v>Mittwoch</v>
      </c>
      <c r="E96" s="103">
        <f t="shared" si="6"/>
        <v>44650</v>
      </c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 ht="18.75">
      <c r="B97" s="98" t="str">
        <f t="shared" si="4"/>
        <v/>
      </c>
      <c r="C97" s="99">
        <f t="shared" si="5"/>
        <v>13</v>
      </c>
      <c r="D97" s="93" t="str">
        <f t="shared" si="7"/>
        <v>Donnerstag</v>
      </c>
      <c r="E97" s="103">
        <f t="shared" si="6"/>
        <v>44651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 ht="18.75">
      <c r="B98" s="98" t="str">
        <f t="shared" si="4"/>
        <v/>
      </c>
      <c r="C98" s="99" t="str">
        <f t="shared" si="5"/>
        <v/>
      </c>
      <c r="D98" s="93" t="str">
        <f t="shared" si="7"/>
        <v>Freitag</v>
      </c>
      <c r="E98" s="103">
        <f t="shared" si="6"/>
        <v>44652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 ht="18.75">
      <c r="B99" s="98" t="str">
        <f t="shared" si="4"/>
        <v/>
      </c>
      <c r="C99" s="99" t="str">
        <f t="shared" si="5"/>
        <v/>
      </c>
      <c r="D99" s="93" t="str">
        <f t="shared" si="7"/>
        <v>Samstag</v>
      </c>
      <c r="E99" s="103">
        <f t="shared" si="6"/>
        <v>44653</v>
      </c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 ht="18.75">
      <c r="B100" s="98" t="str">
        <f t="shared" si="4"/>
        <v/>
      </c>
      <c r="C100" s="99" t="str">
        <f t="shared" si="5"/>
        <v/>
      </c>
      <c r="D100" s="93" t="str">
        <f t="shared" si="7"/>
        <v>Sonntag</v>
      </c>
      <c r="E100" s="103">
        <f t="shared" si="6"/>
        <v>44654</v>
      </c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 ht="18.75">
      <c r="B101" s="98" t="str">
        <f t="shared" si="4"/>
        <v/>
      </c>
      <c r="C101" s="99" t="str">
        <f t="shared" si="5"/>
        <v/>
      </c>
      <c r="D101" s="93" t="str">
        <f t="shared" si="7"/>
        <v>Montag</v>
      </c>
      <c r="E101" s="103">
        <f t="shared" si="6"/>
        <v>44655</v>
      </c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 ht="18.75">
      <c r="B102" s="98" t="str">
        <f t="shared" si="4"/>
        <v/>
      </c>
      <c r="C102" s="99" t="str">
        <f t="shared" si="5"/>
        <v/>
      </c>
      <c r="D102" s="93" t="str">
        <f t="shared" si="7"/>
        <v>Dienstag</v>
      </c>
      <c r="E102" s="103">
        <f t="shared" si="6"/>
        <v>44656</v>
      </c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 ht="18.75">
      <c r="B103" s="98" t="str">
        <f t="shared" si="4"/>
        <v/>
      </c>
      <c r="C103" s="99" t="str">
        <f t="shared" si="5"/>
        <v/>
      </c>
      <c r="D103" s="93" t="str">
        <f t="shared" si="7"/>
        <v>Mittwoch</v>
      </c>
      <c r="E103" s="103">
        <f t="shared" si="6"/>
        <v>44657</v>
      </c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 ht="18.75">
      <c r="B104" s="98" t="str">
        <f t="shared" ref="B104:B167" si="8">IF(E104=DATE(YEAR(E104),MONTH(E104),15),IF(ISNUMBER(E104),IF(MONTH(E104)=MONTH(E104+1),E104+1,""),""),"")</f>
        <v/>
      </c>
      <c r="C104" s="99">
        <f t="shared" ref="C104:C167" si="9">IF(WEEKDAY(E104,11)=4,WEEKNUM(E104,21),"")</f>
        <v>14</v>
      </c>
      <c r="D104" s="93" t="str">
        <f t="shared" si="7"/>
        <v>Donnerstag</v>
      </c>
      <c r="E104" s="103">
        <f t="shared" ref="E104:E167" si="10">E103+1</f>
        <v>44658</v>
      </c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 ht="18.75">
      <c r="B105" s="98" t="str">
        <f t="shared" si="8"/>
        <v/>
      </c>
      <c r="C105" s="99" t="str">
        <f t="shared" si="9"/>
        <v/>
      </c>
      <c r="D105" s="93" t="str">
        <f t="shared" si="7"/>
        <v>Freitag</v>
      </c>
      <c r="E105" s="103">
        <f t="shared" si="10"/>
        <v>44659</v>
      </c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 ht="18.75">
      <c r="B106" s="98" t="str">
        <f t="shared" si="8"/>
        <v/>
      </c>
      <c r="C106" s="99" t="str">
        <f t="shared" si="9"/>
        <v/>
      </c>
      <c r="D106" s="93" t="str">
        <f t="shared" si="7"/>
        <v>Samstag</v>
      </c>
      <c r="E106" s="103">
        <f t="shared" si="10"/>
        <v>44660</v>
      </c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 ht="18.75">
      <c r="B107" s="98" t="str">
        <f t="shared" si="8"/>
        <v/>
      </c>
      <c r="C107" s="99" t="str">
        <f t="shared" si="9"/>
        <v/>
      </c>
      <c r="D107" s="93" t="str">
        <f t="shared" si="7"/>
        <v>Sonntag</v>
      </c>
      <c r="E107" s="103">
        <f t="shared" si="10"/>
        <v>44661</v>
      </c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 ht="18.75">
      <c r="B108" s="98" t="str">
        <f t="shared" si="8"/>
        <v/>
      </c>
      <c r="C108" s="99" t="str">
        <f t="shared" si="9"/>
        <v/>
      </c>
      <c r="D108" s="93" t="str">
        <f t="shared" si="7"/>
        <v>Montag</v>
      </c>
      <c r="E108" s="103">
        <f t="shared" si="10"/>
        <v>44662</v>
      </c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 ht="18.75">
      <c r="B109" s="98" t="str">
        <f t="shared" si="8"/>
        <v/>
      </c>
      <c r="C109" s="99" t="str">
        <f t="shared" si="9"/>
        <v/>
      </c>
      <c r="D109" s="93" t="str">
        <f t="shared" si="7"/>
        <v>Dienstag</v>
      </c>
      <c r="E109" s="103">
        <f t="shared" si="10"/>
        <v>44663</v>
      </c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 ht="18.75">
      <c r="B110" s="98" t="str">
        <f t="shared" si="8"/>
        <v/>
      </c>
      <c r="C110" s="99" t="str">
        <f t="shared" si="9"/>
        <v/>
      </c>
      <c r="D110" s="93" t="str">
        <f t="shared" si="7"/>
        <v>Mittwoch</v>
      </c>
      <c r="E110" s="103">
        <f t="shared" si="10"/>
        <v>44664</v>
      </c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 ht="18.75">
      <c r="B111" s="98" t="str">
        <f t="shared" si="8"/>
        <v/>
      </c>
      <c r="C111" s="99">
        <f t="shared" si="9"/>
        <v>15</v>
      </c>
      <c r="D111" s="93" t="str">
        <f t="shared" si="7"/>
        <v>Donnerstag</v>
      </c>
      <c r="E111" s="103">
        <f t="shared" si="10"/>
        <v>44665</v>
      </c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2:15" ht="18.75">
      <c r="B112" s="98">
        <f t="shared" si="8"/>
        <v>44667</v>
      </c>
      <c r="C112" s="99" t="str">
        <f t="shared" si="9"/>
        <v/>
      </c>
      <c r="D112" s="93" t="str">
        <f t="shared" si="7"/>
        <v>Freitag</v>
      </c>
      <c r="E112" s="103">
        <f t="shared" si="10"/>
        <v>44666</v>
      </c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2:15" ht="18.75">
      <c r="B113" s="98" t="str">
        <f t="shared" si="8"/>
        <v/>
      </c>
      <c r="C113" s="99" t="str">
        <f t="shared" si="9"/>
        <v/>
      </c>
      <c r="D113" s="93" t="str">
        <f t="shared" si="7"/>
        <v>Samstag</v>
      </c>
      <c r="E113" s="103">
        <f t="shared" si="10"/>
        <v>44667</v>
      </c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2:15" ht="18.75">
      <c r="B114" s="98" t="str">
        <f t="shared" si="8"/>
        <v/>
      </c>
      <c r="C114" s="99" t="str">
        <f t="shared" si="9"/>
        <v/>
      </c>
      <c r="D114" s="93" t="str">
        <f t="shared" si="7"/>
        <v>Sonntag</v>
      </c>
      <c r="E114" s="103">
        <f t="shared" si="10"/>
        <v>44668</v>
      </c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2:15" ht="18.75">
      <c r="B115" s="98" t="str">
        <f t="shared" si="8"/>
        <v/>
      </c>
      <c r="C115" s="99" t="str">
        <f t="shared" si="9"/>
        <v/>
      </c>
      <c r="D115" s="93" t="str">
        <f t="shared" si="7"/>
        <v>Montag</v>
      </c>
      <c r="E115" s="103">
        <f t="shared" si="10"/>
        <v>44669</v>
      </c>
      <c r="F115" s="79"/>
      <c r="G115" s="79"/>
      <c r="H115" s="79"/>
      <c r="I115" s="79"/>
      <c r="J115" s="79"/>
      <c r="K115" s="79"/>
      <c r="L115" s="79"/>
      <c r="M115" s="79"/>
      <c r="N115" s="79"/>
      <c r="O115" s="79"/>
    </row>
    <row r="116" spans="2:15" ht="18.75">
      <c r="B116" s="98" t="str">
        <f t="shared" si="8"/>
        <v/>
      </c>
      <c r="C116" s="99" t="str">
        <f t="shared" si="9"/>
        <v/>
      </c>
      <c r="D116" s="93" t="str">
        <f t="shared" si="7"/>
        <v>Dienstag</v>
      </c>
      <c r="E116" s="103">
        <f t="shared" si="10"/>
        <v>44670</v>
      </c>
      <c r="F116" s="79"/>
      <c r="G116" s="79"/>
      <c r="H116" s="79"/>
      <c r="I116" s="79"/>
      <c r="J116" s="79"/>
      <c r="K116" s="79"/>
      <c r="L116" s="79"/>
      <c r="M116" s="79"/>
      <c r="N116" s="79"/>
      <c r="O116" s="79"/>
    </row>
    <row r="117" spans="2:15" ht="18.75">
      <c r="B117" s="98" t="str">
        <f t="shared" si="8"/>
        <v/>
      </c>
      <c r="C117" s="99" t="str">
        <f t="shared" si="9"/>
        <v/>
      </c>
      <c r="D117" s="93" t="str">
        <f t="shared" si="7"/>
        <v>Mittwoch</v>
      </c>
      <c r="E117" s="103">
        <f t="shared" si="10"/>
        <v>44671</v>
      </c>
      <c r="F117" s="79"/>
      <c r="G117" s="79"/>
      <c r="H117" s="79"/>
      <c r="I117" s="79"/>
      <c r="J117" s="79"/>
      <c r="K117" s="79"/>
      <c r="L117" s="79"/>
      <c r="M117" s="79"/>
      <c r="N117" s="79"/>
      <c r="O117" s="79"/>
    </row>
    <row r="118" spans="2:15" ht="18.75">
      <c r="B118" s="98" t="str">
        <f t="shared" si="8"/>
        <v/>
      </c>
      <c r="C118" s="99">
        <f t="shared" si="9"/>
        <v>16</v>
      </c>
      <c r="D118" s="93" t="str">
        <f t="shared" si="7"/>
        <v>Donnerstag</v>
      </c>
      <c r="E118" s="103">
        <f t="shared" si="10"/>
        <v>44672</v>
      </c>
      <c r="F118" s="79"/>
      <c r="G118" s="79"/>
      <c r="H118" s="79"/>
      <c r="I118" s="79"/>
      <c r="J118" s="79"/>
      <c r="K118" s="79"/>
      <c r="L118" s="79"/>
      <c r="M118" s="79"/>
      <c r="N118" s="79"/>
      <c r="O118" s="79"/>
    </row>
    <row r="119" spans="2:15" ht="18.75">
      <c r="B119" s="98" t="str">
        <f t="shared" si="8"/>
        <v/>
      </c>
      <c r="C119" s="99" t="str">
        <f t="shared" si="9"/>
        <v/>
      </c>
      <c r="D119" s="93" t="str">
        <f t="shared" si="7"/>
        <v>Freitag</v>
      </c>
      <c r="E119" s="103">
        <f t="shared" si="10"/>
        <v>44673</v>
      </c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2:15" ht="18.75">
      <c r="B120" s="98" t="str">
        <f t="shared" si="8"/>
        <v/>
      </c>
      <c r="C120" s="99" t="str">
        <f t="shared" si="9"/>
        <v/>
      </c>
      <c r="D120" s="93" t="str">
        <f t="shared" si="7"/>
        <v>Samstag</v>
      </c>
      <c r="E120" s="103">
        <f t="shared" si="10"/>
        <v>44674</v>
      </c>
      <c r="F120" s="79"/>
      <c r="G120" s="79"/>
      <c r="H120" s="79"/>
      <c r="I120" s="79"/>
      <c r="J120" s="79"/>
      <c r="K120" s="79"/>
      <c r="L120" s="79"/>
      <c r="M120" s="79"/>
      <c r="N120" s="79"/>
      <c r="O120" s="79"/>
    </row>
    <row r="121" spans="2:15" ht="18.75">
      <c r="B121" s="98" t="str">
        <f t="shared" si="8"/>
        <v/>
      </c>
      <c r="C121" s="99" t="str">
        <f t="shared" si="9"/>
        <v/>
      </c>
      <c r="D121" s="93" t="str">
        <f t="shared" si="7"/>
        <v>Sonntag</v>
      </c>
      <c r="E121" s="103">
        <f t="shared" si="10"/>
        <v>44675</v>
      </c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2" spans="2:15" ht="18.75">
      <c r="B122" s="98" t="str">
        <f t="shared" si="8"/>
        <v/>
      </c>
      <c r="C122" s="99" t="str">
        <f t="shared" si="9"/>
        <v/>
      </c>
      <c r="D122" s="93" t="str">
        <f t="shared" si="7"/>
        <v>Montag</v>
      </c>
      <c r="E122" s="103">
        <f t="shared" si="10"/>
        <v>44676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</row>
    <row r="123" spans="2:15" ht="18.75">
      <c r="B123" s="98" t="str">
        <f t="shared" si="8"/>
        <v/>
      </c>
      <c r="C123" s="99" t="str">
        <f t="shared" si="9"/>
        <v/>
      </c>
      <c r="D123" s="93" t="str">
        <f t="shared" si="7"/>
        <v>Dienstag</v>
      </c>
      <c r="E123" s="103">
        <f t="shared" si="10"/>
        <v>44677</v>
      </c>
      <c r="F123" s="79"/>
      <c r="G123" s="79"/>
      <c r="H123" s="79"/>
      <c r="I123" s="79"/>
      <c r="J123" s="79"/>
      <c r="K123" s="79"/>
      <c r="L123" s="79"/>
      <c r="M123" s="79"/>
      <c r="N123" s="79"/>
      <c r="O123" s="79"/>
    </row>
    <row r="124" spans="2:15" ht="18.75">
      <c r="B124" s="98" t="str">
        <f t="shared" si="8"/>
        <v/>
      </c>
      <c r="C124" s="99" t="str">
        <f t="shared" si="9"/>
        <v/>
      </c>
      <c r="D124" s="93" t="str">
        <f t="shared" si="7"/>
        <v>Mittwoch</v>
      </c>
      <c r="E124" s="103">
        <f t="shared" si="10"/>
        <v>44678</v>
      </c>
      <c r="F124" s="79"/>
      <c r="G124" s="79"/>
      <c r="H124" s="79"/>
      <c r="I124" s="79"/>
      <c r="J124" s="79"/>
      <c r="K124" s="79"/>
      <c r="L124" s="79"/>
      <c r="M124" s="79"/>
      <c r="N124" s="79"/>
      <c r="O124" s="79"/>
    </row>
    <row r="125" spans="2:15" ht="18.75">
      <c r="B125" s="98" t="str">
        <f t="shared" si="8"/>
        <v/>
      </c>
      <c r="C125" s="99">
        <f t="shared" si="9"/>
        <v>17</v>
      </c>
      <c r="D125" s="93" t="str">
        <f t="shared" si="7"/>
        <v>Donnerstag</v>
      </c>
      <c r="E125" s="103">
        <f t="shared" si="10"/>
        <v>44679</v>
      </c>
      <c r="F125" s="79"/>
      <c r="G125" s="79"/>
      <c r="H125" s="79"/>
      <c r="I125" s="79"/>
      <c r="J125" s="79"/>
      <c r="K125" s="79"/>
      <c r="L125" s="79"/>
      <c r="M125" s="79"/>
      <c r="N125" s="79"/>
      <c r="O125" s="79"/>
    </row>
    <row r="126" spans="2:15" ht="18.75">
      <c r="B126" s="98" t="str">
        <f t="shared" si="8"/>
        <v/>
      </c>
      <c r="C126" s="99" t="str">
        <f t="shared" si="9"/>
        <v/>
      </c>
      <c r="D126" s="93" t="str">
        <f t="shared" si="7"/>
        <v>Freitag</v>
      </c>
      <c r="E126" s="103">
        <f t="shared" si="10"/>
        <v>44680</v>
      </c>
      <c r="F126" s="79"/>
      <c r="G126" s="79"/>
      <c r="H126" s="79"/>
      <c r="I126" s="79"/>
      <c r="J126" s="79"/>
      <c r="K126" s="79"/>
      <c r="L126" s="79"/>
      <c r="M126" s="79"/>
      <c r="N126" s="79"/>
      <c r="O126" s="79"/>
    </row>
    <row r="127" spans="2:15" ht="18.75">
      <c r="B127" s="98" t="str">
        <f t="shared" si="8"/>
        <v/>
      </c>
      <c r="C127" s="99" t="str">
        <f t="shared" si="9"/>
        <v/>
      </c>
      <c r="D127" s="93" t="str">
        <f t="shared" si="7"/>
        <v>Samstag</v>
      </c>
      <c r="E127" s="103">
        <f t="shared" si="10"/>
        <v>44681</v>
      </c>
      <c r="F127" s="79"/>
      <c r="G127" s="79"/>
      <c r="H127" s="79"/>
      <c r="I127" s="79"/>
      <c r="J127" s="79"/>
      <c r="K127" s="79"/>
      <c r="L127" s="79"/>
      <c r="M127" s="79"/>
      <c r="N127" s="79"/>
      <c r="O127" s="79"/>
    </row>
    <row r="128" spans="2:15" ht="18.75">
      <c r="B128" s="98" t="str">
        <f t="shared" si="8"/>
        <v/>
      </c>
      <c r="C128" s="99" t="str">
        <f t="shared" si="9"/>
        <v/>
      </c>
      <c r="D128" s="93" t="str">
        <f t="shared" si="7"/>
        <v>Sonntag</v>
      </c>
      <c r="E128" s="103">
        <f t="shared" si="10"/>
        <v>44682</v>
      </c>
      <c r="F128" s="79"/>
      <c r="G128" s="79"/>
      <c r="H128" s="79"/>
      <c r="I128" s="79"/>
      <c r="J128" s="79"/>
      <c r="K128" s="79"/>
      <c r="L128" s="79"/>
      <c r="M128" s="79"/>
      <c r="N128" s="79"/>
      <c r="O128" s="79"/>
    </row>
    <row r="129" spans="2:15" ht="18.75">
      <c r="B129" s="98" t="str">
        <f t="shared" si="8"/>
        <v/>
      </c>
      <c r="C129" s="99" t="str">
        <f t="shared" si="9"/>
        <v/>
      </c>
      <c r="D129" s="93" t="str">
        <f t="shared" si="7"/>
        <v>Montag</v>
      </c>
      <c r="E129" s="103">
        <f t="shared" si="10"/>
        <v>44683</v>
      </c>
      <c r="F129" s="79"/>
      <c r="G129" s="79"/>
      <c r="H129" s="79"/>
      <c r="I129" s="79"/>
      <c r="J129" s="79"/>
      <c r="K129" s="79"/>
      <c r="L129" s="79"/>
      <c r="M129" s="79"/>
      <c r="N129" s="79"/>
      <c r="O129" s="79"/>
    </row>
    <row r="130" spans="2:15" ht="18.75">
      <c r="B130" s="98" t="str">
        <f t="shared" si="8"/>
        <v/>
      </c>
      <c r="C130" s="99" t="str">
        <f t="shared" si="9"/>
        <v/>
      </c>
      <c r="D130" s="93" t="str">
        <f t="shared" si="7"/>
        <v>Dienstag</v>
      </c>
      <c r="E130" s="103">
        <f t="shared" si="10"/>
        <v>44684</v>
      </c>
      <c r="F130" s="79"/>
      <c r="G130" s="79"/>
      <c r="H130" s="79"/>
      <c r="I130" s="79"/>
      <c r="J130" s="79"/>
      <c r="K130" s="79"/>
      <c r="L130" s="79"/>
      <c r="M130" s="79"/>
      <c r="N130" s="79"/>
      <c r="O130" s="79"/>
    </row>
    <row r="131" spans="2:15" ht="18.75">
      <c r="B131" s="98" t="str">
        <f t="shared" si="8"/>
        <v/>
      </c>
      <c r="C131" s="99" t="str">
        <f t="shared" si="9"/>
        <v/>
      </c>
      <c r="D131" s="93" t="str">
        <f t="shared" si="7"/>
        <v>Mittwoch</v>
      </c>
      <c r="E131" s="103">
        <f t="shared" si="10"/>
        <v>44685</v>
      </c>
      <c r="F131" s="79"/>
      <c r="G131" s="79"/>
      <c r="H131" s="79"/>
      <c r="I131" s="79"/>
      <c r="J131" s="79"/>
      <c r="K131" s="79"/>
      <c r="L131" s="79"/>
      <c r="M131" s="79"/>
      <c r="N131" s="79"/>
      <c r="O131" s="79"/>
    </row>
    <row r="132" spans="2:15" ht="18.75">
      <c r="B132" s="98" t="str">
        <f t="shared" si="8"/>
        <v/>
      </c>
      <c r="C132" s="99">
        <f t="shared" si="9"/>
        <v>18</v>
      </c>
      <c r="D132" s="93" t="str">
        <f t="shared" si="7"/>
        <v>Donnerstag</v>
      </c>
      <c r="E132" s="103">
        <f t="shared" si="10"/>
        <v>44686</v>
      </c>
      <c r="F132" s="79"/>
      <c r="G132" s="79"/>
      <c r="H132" s="79"/>
      <c r="I132" s="79"/>
      <c r="J132" s="79"/>
      <c r="K132" s="79"/>
      <c r="L132" s="79"/>
      <c r="M132" s="79"/>
      <c r="N132" s="79"/>
      <c r="O132" s="79"/>
    </row>
    <row r="133" spans="2:15" ht="18.75">
      <c r="B133" s="98" t="str">
        <f t="shared" si="8"/>
        <v/>
      </c>
      <c r="C133" s="99" t="str">
        <f t="shared" si="9"/>
        <v/>
      </c>
      <c r="D133" s="93" t="str">
        <f t="shared" si="7"/>
        <v>Freitag</v>
      </c>
      <c r="E133" s="103">
        <f t="shared" si="10"/>
        <v>44687</v>
      </c>
      <c r="F133" s="79"/>
      <c r="G133" s="79"/>
      <c r="H133" s="79"/>
      <c r="I133" s="79"/>
      <c r="J133" s="79"/>
      <c r="K133" s="79"/>
      <c r="L133" s="79"/>
      <c r="M133" s="79"/>
      <c r="N133" s="79"/>
      <c r="O133" s="79"/>
    </row>
    <row r="134" spans="2:15" ht="18.75">
      <c r="B134" s="98" t="str">
        <f t="shared" si="8"/>
        <v/>
      </c>
      <c r="C134" s="99" t="str">
        <f t="shared" si="9"/>
        <v/>
      </c>
      <c r="D134" s="93" t="str">
        <f t="shared" si="7"/>
        <v>Samstag</v>
      </c>
      <c r="E134" s="103">
        <f t="shared" si="10"/>
        <v>44688</v>
      </c>
      <c r="F134" s="79"/>
      <c r="G134" s="79"/>
      <c r="H134" s="79"/>
      <c r="I134" s="79"/>
      <c r="J134" s="79"/>
      <c r="K134" s="79"/>
      <c r="L134" s="79"/>
      <c r="M134" s="79"/>
      <c r="N134" s="79"/>
      <c r="O134" s="79"/>
    </row>
    <row r="135" spans="2:15" ht="18.75">
      <c r="B135" s="98" t="str">
        <f t="shared" si="8"/>
        <v/>
      </c>
      <c r="C135" s="99" t="str">
        <f t="shared" si="9"/>
        <v/>
      </c>
      <c r="D135" s="93" t="str">
        <f t="shared" si="7"/>
        <v>Sonntag</v>
      </c>
      <c r="E135" s="103">
        <f t="shared" si="10"/>
        <v>44689</v>
      </c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2:15" ht="18.75">
      <c r="B136" s="98" t="str">
        <f t="shared" si="8"/>
        <v/>
      </c>
      <c r="C136" s="99" t="str">
        <f t="shared" si="9"/>
        <v/>
      </c>
      <c r="D136" s="93" t="str">
        <f t="shared" si="7"/>
        <v>Montag</v>
      </c>
      <c r="E136" s="103">
        <f t="shared" si="10"/>
        <v>44690</v>
      </c>
      <c r="F136" s="79"/>
      <c r="G136" s="79"/>
      <c r="H136" s="79"/>
      <c r="I136" s="79"/>
      <c r="J136" s="79"/>
      <c r="K136" s="79"/>
      <c r="L136" s="79"/>
      <c r="M136" s="79"/>
      <c r="N136" s="79"/>
      <c r="O136" s="79"/>
    </row>
    <row r="137" spans="2:15" ht="18.75">
      <c r="B137" s="98" t="str">
        <f t="shared" si="8"/>
        <v/>
      </c>
      <c r="C137" s="99" t="str">
        <f t="shared" si="9"/>
        <v/>
      </c>
      <c r="D137" s="93" t="str">
        <f t="shared" si="7"/>
        <v>Dienstag</v>
      </c>
      <c r="E137" s="103">
        <f t="shared" si="10"/>
        <v>44691</v>
      </c>
      <c r="F137" s="79"/>
      <c r="G137" s="79"/>
      <c r="H137" s="79"/>
      <c r="I137" s="79"/>
      <c r="J137" s="79"/>
      <c r="K137" s="79"/>
      <c r="L137" s="79"/>
      <c r="M137" s="79"/>
      <c r="N137" s="79"/>
      <c r="O137" s="79"/>
    </row>
    <row r="138" spans="2:15" ht="18.75">
      <c r="B138" s="98" t="str">
        <f t="shared" si="8"/>
        <v/>
      </c>
      <c r="C138" s="99" t="str">
        <f t="shared" si="9"/>
        <v/>
      </c>
      <c r="D138" s="93" t="str">
        <f t="shared" si="7"/>
        <v>Mittwoch</v>
      </c>
      <c r="E138" s="103">
        <f t="shared" si="10"/>
        <v>44692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79"/>
    </row>
    <row r="139" spans="2:15" ht="18.75">
      <c r="B139" s="98" t="str">
        <f t="shared" si="8"/>
        <v/>
      </c>
      <c r="C139" s="99">
        <f t="shared" si="9"/>
        <v>19</v>
      </c>
      <c r="D139" s="93" t="str">
        <f t="shared" ref="D139:D202" si="11">TEXT(E139,"TTTT")</f>
        <v>Donnerstag</v>
      </c>
      <c r="E139" s="103">
        <f t="shared" si="10"/>
        <v>44693</v>
      </c>
      <c r="F139" s="79"/>
      <c r="G139" s="79"/>
      <c r="H139" s="79"/>
      <c r="I139" s="79"/>
      <c r="J139" s="79"/>
      <c r="K139" s="79"/>
      <c r="L139" s="79"/>
      <c r="M139" s="79"/>
      <c r="N139" s="79"/>
      <c r="O139" s="79"/>
    </row>
    <row r="140" spans="2:15" ht="18.75">
      <c r="B140" s="98" t="str">
        <f t="shared" si="8"/>
        <v/>
      </c>
      <c r="C140" s="99" t="str">
        <f t="shared" si="9"/>
        <v/>
      </c>
      <c r="D140" s="93" t="str">
        <f t="shared" si="11"/>
        <v>Freitag</v>
      </c>
      <c r="E140" s="103">
        <f t="shared" si="10"/>
        <v>44694</v>
      </c>
      <c r="F140" s="79"/>
      <c r="G140" s="79"/>
      <c r="H140" s="79"/>
      <c r="I140" s="79"/>
      <c r="J140" s="79"/>
      <c r="K140" s="79"/>
      <c r="L140" s="79"/>
      <c r="M140" s="79"/>
      <c r="N140" s="79"/>
      <c r="O140" s="79"/>
    </row>
    <row r="141" spans="2:15" ht="18.75">
      <c r="B141" s="98" t="str">
        <f t="shared" si="8"/>
        <v/>
      </c>
      <c r="C141" s="99" t="str">
        <f t="shared" si="9"/>
        <v/>
      </c>
      <c r="D141" s="93" t="str">
        <f t="shared" si="11"/>
        <v>Samstag</v>
      </c>
      <c r="E141" s="103">
        <f t="shared" si="10"/>
        <v>44695</v>
      </c>
      <c r="F141" s="79"/>
      <c r="G141" s="79"/>
      <c r="H141" s="79"/>
      <c r="I141" s="79"/>
      <c r="J141" s="79"/>
      <c r="K141" s="79"/>
      <c r="L141" s="79"/>
      <c r="M141" s="79"/>
      <c r="N141" s="79"/>
      <c r="O141" s="79"/>
    </row>
    <row r="142" spans="2:15" ht="18.75">
      <c r="B142" s="98">
        <f t="shared" si="8"/>
        <v>44697</v>
      </c>
      <c r="C142" s="99" t="str">
        <f t="shared" si="9"/>
        <v/>
      </c>
      <c r="D142" s="93" t="str">
        <f t="shared" si="11"/>
        <v>Sonntag</v>
      </c>
      <c r="E142" s="103">
        <f t="shared" si="10"/>
        <v>44696</v>
      </c>
      <c r="F142" s="79"/>
      <c r="G142" s="79"/>
      <c r="H142" s="79"/>
      <c r="I142" s="79"/>
      <c r="J142" s="79"/>
      <c r="K142" s="79"/>
      <c r="L142" s="79"/>
      <c r="M142" s="79"/>
      <c r="N142" s="79"/>
      <c r="O142" s="79"/>
    </row>
    <row r="143" spans="2:15" ht="18.75">
      <c r="B143" s="98" t="str">
        <f t="shared" si="8"/>
        <v/>
      </c>
      <c r="C143" s="99" t="str">
        <f t="shared" si="9"/>
        <v/>
      </c>
      <c r="D143" s="93" t="str">
        <f t="shared" si="11"/>
        <v>Montag</v>
      </c>
      <c r="E143" s="103">
        <f t="shared" si="10"/>
        <v>44697</v>
      </c>
      <c r="F143" s="79"/>
      <c r="G143" s="79"/>
      <c r="H143" s="79"/>
      <c r="I143" s="79"/>
      <c r="J143" s="79"/>
      <c r="K143" s="79"/>
      <c r="L143" s="79"/>
      <c r="M143" s="79"/>
      <c r="N143" s="79"/>
      <c r="O143" s="79"/>
    </row>
    <row r="144" spans="2:15" ht="18.75">
      <c r="B144" s="98" t="str">
        <f t="shared" si="8"/>
        <v/>
      </c>
      <c r="C144" s="99" t="str">
        <f t="shared" si="9"/>
        <v/>
      </c>
      <c r="D144" s="93" t="str">
        <f t="shared" si="11"/>
        <v>Dienstag</v>
      </c>
      <c r="E144" s="103">
        <f t="shared" si="10"/>
        <v>44698</v>
      </c>
      <c r="F144" s="79"/>
      <c r="G144" s="79"/>
      <c r="H144" s="79"/>
      <c r="I144" s="79"/>
      <c r="J144" s="79"/>
      <c r="K144" s="79"/>
      <c r="L144" s="79"/>
      <c r="M144" s="79"/>
      <c r="N144" s="79"/>
      <c r="O144" s="79"/>
    </row>
    <row r="145" spans="2:15" ht="18.75">
      <c r="B145" s="98" t="str">
        <f t="shared" si="8"/>
        <v/>
      </c>
      <c r="C145" s="99" t="str">
        <f t="shared" si="9"/>
        <v/>
      </c>
      <c r="D145" s="93" t="str">
        <f t="shared" si="11"/>
        <v>Mittwoch</v>
      </c>
      <c r="E145" s="103">
        <f t="shared" si="10"/>
        <v>44699</v>
      </c>
      <c r="F145" s="79"/>
      <c r="G145" s="79"/>
      <c r="H145" s="79"/>
      <c r="I145" s="79"/>
      <c r="J145" s="79"/>
      <c r="K145" s="79"/>
      <c r="L145" s="79"/>
      <c r="M145" s="79"/>
      <c r="N145" s="79"/>
      <c r="O145" s="79"/>
    </row>
    <row r="146" spans="2:15" ht="18.75">
      <c r="B146" s="98" t="str">
        <f t="shared" si="8"/>
        <v/>
      </c>
      <c r="C146" s="99">
        <f t="shared" si="9"/>
        <v>20</v>
      </c>
      <c r="D146" s="93" t="str">
        <f t="shared" si="11"/>
        <v>Donnerstag</v>
      </c>
      <c r="E146" s="103">
        <f t="shared" si="10"/>
        <v>44700</v>
      </c>
      <c r="F146" s="79"/>
      <c r="G146" s="79"/>
      <c r="H146" s="79"/>
      <c r="I146" s="79"/>
      <c r="J146" s="79"/>
      <c r="K146" s="79"/>
      <c r="L146" s="79"/>
      <c r="M146" s="79"/>
      <c r="N146" s="79"/>
      <c r="O146" s="79"/>
    </row>
    <row r="147" spans="2:15" ht="18.75">
      <c r="B147" s="98" t="str">
        <f t="shared" si="8"/>
        <v/>
      </c>
      <c r="C147" s="99" t="str">
        <f t="shared" si="9"/>
        <v/>
      </c>
      <c r="D147" s="93" t="str">
        <f t="shared" si="11"/>
        <v>Freitag</v>
      </c>
      <c r="E147" s="103">
        <f t="shared" si="10"/>
        <v>44701</v>
      </c>
      <c r="F147" s="79"/>
      <c r="G147" s="79"/>
      <c r="H147" s="79"/>
      <c r="I147" s="79"/>
      <c r="J147" s="79"/>
      <c r="K147" s="79"/>
      <c r="L147" s="79"/>
      <c r="M147" s="79"/>
      <c r="N147" s="79"/>
      <c r="O147" s="79"/>
    </row>
    <row r="148" spans="2:15" ht="18.75">
      <c r="B148" s="98" t="str">
        <f t="shared" si="8"/>
        <v/>
      </c>
      <c r="C148" s="99" t="str">
        <f t="shared" si="9"/>
        <v/>
      </c>
      <c r="D148" s="93" t="str">
        <f t="shared" si="11"/>
        <v>Samstag</v>
      </c>
      <c r="E148" s="103">
        <f t="shared" si="10"/>
        <v>44702</v>
      </c>
      <c r="F148" s="79"/>
      <c r="G148" s="79"/>
      <c r="H148" s="79"/>
      <c r="I148" s="79"/>
      <c r="J148" s="79"/>
      <c r="K148" s="79"/>
      <c r="L148" s="79"/>
      <c r="M148" s="79"/>
      <c r="N148" s="79"/>
      <c r="O148" s="79"/>
    </row>
    <row r="149" spans="2:15" ht="18.75">
      <c r="B149" s="98" t="str">
        <f t="shared" si="8"/>
        <v/>
      </c>
      <c r="C149" s="99" t="str">
        <f t="shared" si="9"/>
        <v/>
      </c>
      <c r="D149" s="93" t="str">
        <f t="shared" si="11"/>
        <v>Sonntag</v>
      </c>
      <c r="E149" s="103">
        <f t="shared" si="10"/>
        <v>44703</v>
      </c>
      <c r="F149" s="79"/>
      <c r="G149" s="79"/>
      <c r="H149" s="79"/>
      <c r="I149" s="79"/>
      <c r="J149" s="79"/>
      <c r="K149" s="79"/>
      <c r="L149" s="79"/>
      <c r="M149" s="79"/>
      <c r="N149" s="79"/>
      <c r="O149" s="79"/>
    </row>
    <row r="150" spans="2:15" ht="18.75">
      <c r="B150" s="98" t="str">
        <f t="shared" si="8"/>
        <v/>
      </c>
      <c r="C150" s="99" t="str">
        <f t="shared" si="9"/>
        <v/>
      </c>
      <c r="D150" s="93" t="str">
        <f t="shared" si="11"/>
        <v>Montag</v>
      </c>
      <c r="E150" s="103">
        <f t="shared" si="10"/>
        <v>44704</v>
      </c>
      <c r="F150" s="79"/>
      <c r="G150" s="79"/>
      <c r="H150" s="79"/>
      <c r="I150" s="79"/>
      <c r="J150" s="79"/>
      <c r="K150" s="79"/>
      <c r="L150" s="79"/>
      <c r="M150" s="79"/>
      <c r="N150" s="79"/>
      <c r="O150" s="79"/>
    </row>
    <row r="151" spans="2:15" ht="18.75">
      <c r="B151" s="98" t="str">
        <f t="shared" si="8"/>
        <v/>
      </c>
      <c r="C151" s="99" t="str">
        <f t="shared" si="9"/>
        <v/>
      </c>
      <c r="D151" s="93" t="str">
        <f t="shared" si="11"/>
        <v>Dienstag</v>
      </c>
      <c r="E151" s="103">
        <f t="shared" si="10"/>
        <v>44705</v>
      </c>
      <c r="F151" s="79"/>
      <c r="G151" s="79"/>
      <c r="H151" s="79"/>
      <c r="I151" s="79"/>
      <c r="J151" s="79"/>
      <c r="K151" s="79"/>
      <c r="L151" s="79"/>
      <c r="M151" s="79"/>
      <c r="N151" s="79"/>
      <c r="O151" s="79"/>
    </row>
    <row r="152" spans="2:15" ht="18.75">
      <c r="B152" s="98" t="str">
        <f t="shared" si="8"/>
        <v/>
      </c>
      <c r="C152" s="99" t="str">
        <f t="shared" si="9"/>
        <v/>
      </c>
      <c r="D152" s="93" t="str">
        <f t="shared" si="11"/>
        <v>Mittwoch</v>
      </c>
      <c r="E152" s="103">
        <f t="shared" si="10"/>
        <v>44706</v>
      </c>
      <c r="F152" s="79"/>
      <c r="G152" s="79"/>
      <c r="H152" s="79"/>
      <c r="I152" s="79"/>
      <c r="J152" s="79"/>
      <c r="K152" s="79"/>
      <c r="L152" s="79"/>
      <c r="M152" s="79"/>
      <c r="N152" s="79"/>
      <c r="O152" s="79"/>
    </row>
    <row r="153" spans="2:15" ht="18.75">
      <c r="B153" s="98" t="str">
        <f t="shared" si="8"/>
        <v/>
      </c>
      <c r="C153" s="99">
        <f t="shared" si="9"/>
        <v>21</v>
      </c>
      <c r="D153" s="93" t="str">
        <f t="shared" si="11"/>
        <v>Donnerstag</v>
      </c>
      <c r="E153" s="103">
        <f t="shared" si="10"/>
        <v>44707</v>
      </c>
      <c r="F153" s="79"/>
      <c r="G153" s="79"/>
      <c r="H153" s="79"/>
      <c r="I153" s="79"/>
      <c r="J153" s="79"/>
      <c r="K153" s="79"/>
      <c r="L153" s="79"/>
      <c r="M153" s="79"/>
      <c r="N153" s="79"/>
      <c r="O153" s="79"/>
    </row>
    <row r="154" spans="2:15" ht="18.75">
      <c r="B154" s="98" t="str">
        <f t="shared" si="8"/>
        <v/>
      </c>
      <c r="C154" s="99" t="str">
        <f t="shared" si="9"/>
        <v/>
      </c>
      <c r="D154" s="93" t="str">
        <f t="shared" si="11"/>
        <v>Freitag</v>
      </c>
      <c r="E154" s="103">
        <f t="shared" si="10"/>
        <v>44708</v>
      </c>
      <c r="F154" s="79"/>
      <c r="G154" s="79"/>
      <c r="H154" s="79"/>
      <c r="I154" s="79"/>
      <c r="J154" s="79"/>
      <c r="K154" s="79"/>
      <c r="L154" s="79"/>
      <c r="M154" s="79"/>
      <c r="N154" s="79"/>
      <c r="O154" s="79"/>
    </row>
    <row r="155" spans="2:15" ht="18.75">
      <c r="B155" s="98" t="str">
        <f t="shared" si="8"/>
        <v/>
      </c>
      <c r="C155" s="99" t="str">
        <f t="shared" si="9"/>
        <v/>
      </c>
      <c r="D155" s="93" t="str">
        <f t="shared" si="11"/>
        <v>Samstag</v>
      </c>
      <c r="E155" s="103">
        <f t="shared" si="10"/>
        <v>44709</v>
      </c>
      <c r="F155" s="79"/>
      <c r="G155" s="79"/>
      <c r="H155" s="79"/>
      <c r="I155" s="79"/>
      <c r="J155" s="79"/>
      <c r="K155" s="79"/>
      <c r="L155" s="79"/>
      <c r="M155" s="79"/>
      <c r="N155" s="79"/>
      <c r="O155" s="79"/>
    </row>
    <row r="156" spans="2:15" ht="18.75">
      <c r="B156" s="98" t="str">
        <f t="shared" si="8"/>
        <v/>
      </c>
      <c r="C156" s="99" t="str">
        <f t="shared" si="9"/>
        <v/>
      </c>
      <c r="D156" s="93" t="str">
        <f t="shared" si="11"/>
        <v>Sonntag</v>
      </c>
      <c r="E156" s="103">
        <f t="shared" si="10"/>
        <v>44710</v>
      </c>
      <c r="F156" s="79"/>
      <c r="G156" s="79"/>
      <c r="H156" s="79"/>
      <c r="I156" s="79"/>
      <c r="J156" s="79"/>
      <c r="K156" s="79"/>
      <c r="L156" s="79"/>
      <c r="M156" s="79"/>
      <c r="N156" s="79"/>
      <c r="O156" s="79"/>
    </row>
    <row r="157" spans="2:15" ht="18.75">
      <c r="B157" s="98" t="str">
        <f t="shared" si="8"/>
        <v/>
      </c>
      <c r="C157" s="99" t="str">
        <f t="shared" si="9"/>
        <v/>
      </c>
      <c r="D157" s="93" t="str">
        <f t="shared" si="11"/>
        <v>Montag</v>
      </c>
      <c r="E157" s="103">
        <f t="shared" si="10"/>
        <v>44711</v>
      </c>
      <c r="F157" s="79"/>
      <c r="G157" s="79"/>
      <c r="H157" s="79"/>
      <c r="I157" s="79"/>
      <c r="J157" s="79"/>
      <c r="K157" s="79"/>
      <c r="L157" s="79"/>
      <c r="M157" s="79"/>
      <c r="N157" s="79"/>
      <c r="O157" s="79"/>
    </row>
    <row r="158" spans="2:15" ht="18.75">
      <c r="B158" s="98" t="str">
        <f t="shared" si="8"/>
        <v/>
      </c>
      <c r="C158" s="99" t="str">
        <f t="shared" si="9"/>
        <v/>
      </c>
      <c r="D158" s="93" t="str">
        <f t="shared" si="11"/>
        <v>Dienstag</v>
      </c>
      <c r="E158" s="103">
        <f t="shared" si="10"/>
        <v>44712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</row>
    <row r="159" spans="2:15" ht="18.75">
      <c r="B159" s="98" t="str">
        <f t="shared" si="8"/>
        <v/>
      </c>
      <c r="C159" s="99" t="str">
        <f t="shared" si="9"/>
        <v/>
      </c>
      <c r="D159" s="93" t="str">
        <f t="shared" si="11"/>
        <v>Mittwoch</v>
      </c>
      <c r="E159" s="103">
        <f t="shared" si="10"/>
        <v>44713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</row>
    <row r="160" spans="2:15" ht="18.75">
      <c r="B160" s="98" t="str">
        <f t="shared" si="8"/>
        <v/>
      </c>
      <c r="C160" s="99">
        <f t="shared" si="9"/>
        <v>22</v>
      </c>
      <c r="D160" s="93" t="str">
        <f t="shared" si="11"/>
        <v>Donnerstag</v>
      </c>
      <c r="E160" s="103">
        <f t="shared" si="10"/>
        <v>44714</v>
      </c>
      <c r="F160" s="79"/>
      <c r="G160" s="79"/>
      <c r="H160" s="79"/>
      <c r="I160" s="79"/>
      <c r="J160" s="79"/>
      <c r="K160" s="79"/>
      <c r="L160" s="79"/>
      <c r="M160" s="79"/>
      <c r="N160" s="79"/>
      <c r="O160" s="79"/>
    </row>
    <row r="161" spans="2:15" ht="18.75">
      <c r="B161" s="98" t="str">
        <f t="shared" si="8"/>
        <v/>
      </c>
      <c r="C161" s="99" t="str">
        <f t="shared" si="9"/>
        <v/>
      </c>
      <c r="D161" s="93" t="str">
        <f t="shared" si="11"/>
        <v>Freitag</v>
      </c>
      <c r="E161" s="103">
        <f t="shared" si="10"/>
        <v>44715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/>
    </row>
    <row r="162" spans="2:15" ht="18.75">
      <c r="B162" s="98" t="str">
        <f t="shared" si="8"/>
        <v/>
      </c>
      <c r="C162" s="99" t="str">
        <f t="shared" si="9"/>
        <v/>
      </c>
      <c r="D162" s="93" t="str">
        <f t="shared" si="11"/>
        <v>Samstag</v>
      </c>
      <c r="E162" s="103">
        <f t="shared" si="10"/>
        <v>44716</v>
      </c>
      <c r="F162" s="79"/>
      <c r="G162" s="79"/>
      <c r="H162" s="79"/>
      <c r="I162" s="79"/>
      <c r="J162" s="79"/>
      <c r="K162" s="79"/>
      <c r="L162" s="79"/>
      <c r="M162" s="79"/>
      <c r="N162" s="79"/>
      <c r="O162" s="79"/>
    </row>
    <row r="163" spans="2:15" ht="18.75">
      <c r="B163" s="98" t="str">
        <f t="shared" si="8"/>
        <v/>
      </c>
      <c r="C163" s="99" t="str">
        <f t="shared" si="9"/>
        <v/>
      </c>
      <c r="D163" s="93" t="str">
        <f t="shared" si="11"/>
        <v>Sonntag</v>
      </c>
      <c r="E163" s="103">
        <f t="shared" si="10"/>
        <v>44717</v>
      </c>
      <c r="F163" s="79"/>
      <c r="G163" s="79"/>
      <c r="H163" s="79"/>
      <c r="I163" s="79"/>
      <c r="J163" s="79"/>
      <c r="K163" s="79"/>
      <c r="L163" s="79"/>
      <c r="M163" s="79"/>
      <c r="N163" s="79"/>
      <c r="O163" s="79"/>
    </row>
    <row r="164" spans="2:15" ht="18.75">
      <c r="B164" s="98" t="str">
        <f t="shared" si="8"/>
        <v/>
      </c>
      <c r="C164" s="99" t="str">
        <f t="shared" si="9"/>
        <v/>
      </c>
      <c r="D164" s="93" t="str">
        <f t="shared" si="11"/>
        <v>Montag</v>
      </c>
      <c r="E164" s="103">
        <f t="shared" si="10"/>
        <v>44718</v>
      </c>
      <c r="F164" s="79"/>
      <c r="G164" s="79"/>
      <c r="H164" s="79"/>
      <c r="I164" s="79"/>
      <c r="J164" s="79"/>
      <c r="K164" s="79"/>
      <c r="L164" s="79"/>
      <c r="M164" s="79"/>
      <c r="N164" s="79"/>
      <c r="O164" s="79"/>
    </row>
    <row r="165" spans="2:15" ht="18.75">
      <c r="B165" s="98" t="str">
        <f t="shared" si="8"/>
        <v/>
      </c>
      <c r="C165" s="99" t="str">
        <f t="shared" si="9"/>
        <v/>
      </c>
      <c r="D165" s="93" t="str">
        <f t="shared" si="11"/>
        <v>Dienstag</v>
      </c>
      <c r="E165" s="103">
        <f t="shared" si="10"/>
        <v>44719</v>
      </c>
      <c r="F165" s="79"/>
      <c r="G165" s="79"/>
      <c r="H165" s="79"/>
      <c r="I165" s="79"/>
      <c r="J165" s="79"/>
      <c r="K165" s="79"/>
      <c r="L165" s="79"/>
      <c r="M165" s="79"/>
      <c r="N165" s="79"/>
      <c r="O165" s="79"/>
    </row>
    <row r="166" spans="2:15" ht="18.75">
      <c r="B166" s="98" t="str">
        <f t="shared" si="8"/>
        <v/>
      </c>
      <c r="C166" s="99" t="str">
        <f t="shared" si="9"/>
        <v/>
      </c>
      <c r="D166" s="93" t="str">
        <f t="shared" si="11"/>
        <v>Mittwoch</v>
      </c>
      <c r="E166" s="103">
        <f t="shared" si="10"/>
        <v>44720</v>
      </c>
      <c r="F166" s="79"/>
      <c r="G166" s="79"/>
      <c r="H166" s="79"/>
      <c r="I166" s="79"/>
      <c r="J166" s="79"/>
      <c r="K166" s="79"/>
      <c r="L166" s="79"/>
      <c r="M166" s="79"/>
      <c r="N166" s="79"/>
      <c r="O166" s="79"/>
    </row>
    <row r="167" spans="2:15" ht="18.75">
      <c r="B167" s="98" t="str">
        <f t="shared" si="8"/>
        <v/>
      </c>
      <c r="C167" s="99">
        <f t="shared" si="9"/>
        <v>23</v>
      </c>
      <c r="D167" s="93" t="str">
        <f t="shared" si="11"/>
        <v>Donnerstag</v>
      </c>
      <c r="E167" s="103">
        <f t="shared" si="10"/>
        <v>44721</v>
      </c>
      <c r="F167" s="79"/>
      <c r="G167" s="79"/>
      <c r="H167" s="79"/>
      <c r="I167" s="79"/>
      <c r="J167" s="79"/>
      <c r="K167" s="79"/>
      <c r="L167" s="79"/>
      <c r="M167" s="79"/>
      <c r="N167" s="79"/>
      <c r="O167" s="79"/>
    </row>
    <row r="168" spans="2:15" ht="18.75">
      <c r="B168" s="98" t="str">
        <f t="shared" ref="B168:B231" si="12">IF(E168=DATE(YEAR(E168),MONTH(E168),15),IF(ISNUMBER(E168),IF(MONTH(E168)=MONTH(E168+1),E168+1,""),""),"")</f>
        <v/>
      </c>
      <c r="C168" s="99" t="str">
        <f t="shared" ref="C168:C231" si="13">IF(WEEKDAY(E168,11)=4,WEEKNUM(E168,21),"")</f>
        <v/>
      </c>
      <c r="D168" s="93" t="str">
        <f t="shared" si="11"/>
        <v>Freitag</v>
      </c>
      <c r="E168" s="103">
        <f t="shared" ref="E168:E231" si="14">E167+1</f>
        <v>44722</v>
      </c>
      <c r="F168" s="79"/>
      <c r="G168" s="79"/>
      <c r="H168" s="79"/>
      <c r="I168" s="79"/>
      <c r="J168" s="79"/>
      <c r="K168" s="79"/>
      <c r="L168" s="79"/>
      <c r="M168" s="79"/>
      <c r="N168" s="79"/>
      <c r="O168" s="79"/>
    </row>
    <row r="169" spans="2:15" ht="18.75">
      <c r="B169" s="98" t="str">
        <f t="shared" si="12"/>
        <v/>
      </c>
      <c r="C169" s="99" t="str">
        <f t="shared" si="13"/>
        <v/>
      </c>
      <c r="D169" s="93" t="str">
        <f t="shared" si="11"/>
        <v>Samstag</v>
      </c>
      <c r="E169" s="103">
        <f t="shared" si="14"/>
        <v>44723</v>
      </c>
      <c r="F169" s="79"/>
      <c r="G169" s="79"/>
      <c r="H169" s="79"/>
      <c r="I169" s="79"/>
      <c r="J169" s="79"/>
      <c r="K169" s="79"/>
      <c r="L169" s="79"/>
      <c r="M169" s="79"/>
      <c r="N169" s="79"/>
      <c r="O169" s="79"/>
    </row>
    <row r="170" spans="2:15" ht="18.75">
      <c r="B170" s="98" t="str">
        <f t="shared" si="12"/>
        <v/>
      </c>
      <c r="C170" s="99" t="str">
        <f t="shared" si="13"/>
        <v/>
      </c>
      <c r="D170" s="93" t="str">
        <f t="shared" si="11"/>
        <v>Sonntag</v>
      </c>
      <c r="E170" s="103">
        <f t="shared" si="14"/>
        <v>44724</v>
      </c>
      <c r="F170" s="79"/>
      <c r="G170" s="79"/>
      <c r="H170" s="79"/>
      <c r="I170" s="79"/>
      <c r="J170" s="79"/>
      <c r="K170" s="79"/>
      <c r="L170" s="79"/>
      <c r="M170" s="79"/>
      <c r="N170" s="79"/>
      <c r="O170" s="79"/>
    </row>
    <row r="171" spans="2:15" ht="18.75">
      <c r="B171" s="98" t="str">
        <f t="shared" si="12"/>
        <v/>
      </c>
      <c r="C171" s="99" t="str">
        <f t="shared" si="13"/>
        <v/>
      </c>
      <c r="D171" s="93" t="str">
        <f t="shared" si="11"/>
        <v>Montag</v>
      </c>
      <c r="E171" s="103">
        <f t="shared" si="14"/>
        <v>44725</v>
      </c>
      <c r="F171" s="79"/>
      <c r="G171" s="79"/>
      <c r="H171" s="79"/>
      <c r="I171" s="79"/>
      <c r="J171" s="79"/>
      <c r="K171" s="79"/>
      <c r="L171" s="79"/>
      <c r="M171" s="79"/>
      <c r="N171" s="79"/>
      <c r="O171" s="79"/>
    </row>
    <row r="172" spans="2:15" ht="18.75">
      <c r="B172" s="98" t="str">
        <f t="shared" si="12"/>
        <v/>
      </c>
      <c r="C172" s="99" t="str">
        <f t="shared" si="13"/>
        <v/>
      </c>
      <c r="D172" s="93" t="str">
        <f t="shared" si="11"/>
        <v>Dienstag</v>
      </c>
      <c r="E172" s="103">
        <f t="shared" si="14"/>
        <v>44726</v>
      </c>
      <c r="F172" s="79"/>
      <c r="G172" s="79"/>
      <c r="H172" s="79"/>
      <c r="I172" s="79"/>
      <c r="J172" s="79"/>
      <c r="K172" s="79"/>
      <c r="L172" s="79"/>
      <c r="M172" s="79"/>
      <c r="N172" s="79"/>
      <c r="O172" s="79"/>
    </row>
    <row r="173" spans="2:15" ht="18.75">
      <c r="B173" s="98">
        <f t="shared" si="12"/>
        <v>44728</v>
      </c>
      <c r="C173" s="99" t="str">
        <f t="shared" si="13"/>
        <v/>
      </c>
      <c r="D173" s="93" t="str">
        <f t="shared" si="11"/>
        <v>Mittwoch</v>
      </c>
      <c r="E173" s="103">
        <f t="shared" si="14"/>
        <v>44727</v>
      </c>
      <c r="F173" s="79"/>
      <c r="G173" s="79"/>
      <c r="H173" s="79"/>
      <c r="I173" s="79"/>
      <c r="J173" s="79"/>
      <c r="K173" s="79"/>
      <c r="L173" s="79"/>
      <c r="M173" s="79"/>
      <c r="N173" s="79"/>
      <c r="O173" s="79"/>
    </row>
    <row r="174" spans="2:15" ht="18.75">
      <c r="B174" s="98" t="str">
        <f t="shared" si="12"/>
        <v/>
      </c>
      <c r="C174" s="99">
        <f t="shared" si="13"/>
        <v>24</v>
      </c>
      <c r="D174" s="93" t="str">
        <f t="shared" si="11"/>
        <v>Donnerstag</v>
      </c>
      <c r="E174" s="103">
        <f t="shared" si="14"/>
        <v>44728</v>
      </c>
      <c r="F174" s="79"/>
      <c r="G174" s="79"/>
      <c r="H174" s="79"/>
      <c r="I174" s="79"/>
      <c r="J174" s="79"/>
      <c r="K174" s="79"/>
      <c r="L174" s="79"/>
      <c r="M174" s="79"/>
      <c r="N174" s="79"/>
      <c r="O174" s="79"/>
    </row>
    <row r="175" spans="2:15" ht="18.75">
      <c r="B175" s="98" t="str">
        <f t="shared" si="12"/>
        <v/>
      </c>
      <c r="C175" s="99" t="str">
        <f t="shared" si="13"/>
        <v/>
      </c>
      <c r="D175" s="93" t="str">
        <f t="shared" si="11"/>
        <v>Freitag</v>
      </c>
      <c r="E175" s="103">
        <f t="shared" si="14"/>
        <v>44729</v>
      </c>
      <c r="F175" s="79"/>
      <c r="G175" s="79"/>
      <c r="H175" s="79"/>
      <c r="I175" s="79"/>
      <c r="J175" s="79"/>
      <c r="K175" s="79"/>
      <c r="L175" s="79"/>
      <c r="M175" s="79"/>
      <c r="N175" s="79"/>
      <c r="O175" s="79"/>
    </row>
    <row r="176" spans="2:15" ht="18.75">
      <c r="B176" s="98" t="str">
        <f t="shared" si="12"/>
        <v/>
      </c>
      <c r="C176" s="99" t="str">
        <f t="shared" si="13"/>
        <v/>
      </c>
      <c r="D176" s="93" t="str">
        <f t="shared" si="11"/>
        <v>Samstag</v>
      </c>
      <c r="E176" s="103">
        <f t="shared" si="14"/>
        <v>44730</v>
      </c>
      <c r="F176" s="79"/>
      <c r="G176" s="79"/>
      <c r="H176" s="79"/>
      <c r="I176" s="79"/>
      <c r="J176" s="79"/>
      <c r="K176" s="79"/>
      <c r="L176" s="79"/>
      <c r="M176" s="79"/>
      <c r="N176" s="79"/>
      <c r="O176" s="79"/>
    </row>
    <row r="177" spans="2:15" ht="18.75">
      <c r="B177" s="98" t="str">
        <f t="shared" si="12"/>
        <v/>
      </c>
      <c r="C177" s="99" t="str">
        <f t="shared" si="13"/>
        <v/>
      </c>
      <c r="D177" s="93" t="str">
        <f t="shared" si="11"/>
        <v>Sonntag</v>
      </c>
      <c r="E177" s="103">
        <f t="shared" si="14"/>
        <v>44731</v>
      </c>
      <c r="F177" s="79"/>
      <c r="G177" s="79"/>
      <c r="H177" s="79"/>
      <c r="I177" s="79"/>
      <c r="J177" s="79"/>
      <c r="K177" s="79"/>
      <c r="L177" s="79"/>
      <c r="M177" s="79"/>
      <c r="N177" s="79"/>
      <c r="O177" s="79"/>
    </row>
    <row r="178" spans="2:15" ht="18.75">
      <c r="B178" s="98" t="str">
        <f t="shared" si="12"/>
        <v/>
      </c>
      <c r="C178" s="99" t="str">
        <f t="shared" si="13"/>
        <v/>
      </c>
      <c r="D178" s="93" t="str">
        <f t="shared" si="11"/>
        <v>Montag</v>
      </c>
      <c r="E178" s="103">
        <f t="shared" si="14"/>
        <v>44732</v>
      </c>
      <c r="F178" s="79"/>
      <c r="G178" s="79"/>
      <c r="H178" s="79"/>
      <c r="I178" s="79"/>
      <c r="J178" s="79"/>
      <c r="K178" s="79"/>
      <c r="L178" s="79"/>
      <c r="M178" s="79"/>
      <c r="N178" s="79"/>
      <c r="O178" s="79"/>
    </row>
    <row r="179" spans="2:15" ht="18.75">
      <c r="B179" s="98" t="str">
        <f t="shared" si="12"/>
        <v/>
      </c>
      <c r="C179" s="99" t="str">
        <f t="shared" si="13"/>
        <v/>
      </c>
      <c r="D179" s="93" t="str">
        <f t="shared" si="11"/>
        <v>Dienstag</v>
      </c>
      <c r="E179" s="103">
        <f t="shared" si="14"/>
        <v>44733</v>
      </c>
      <c r="F179" s="79"/>
      <c r="G179" s="79"/>
      <c r="H179" s="79"/>
      <c r="I179" s="79"/>
      <c r="J179" s="79"/>
      <c r="K179" s="79"/>
      <c r="L179" s="79"/>
      <c r="M179" s="79"/>
      <c r="N179" s="79"/>
      <c r="O179" s="79"/>
    </row>
    <row r="180" spans="2:15" ht="18.75">
      <c r="B180" s="98" t="str">
        <f t="shared" si="12"/>
        <v/>
      </c>
      <c r="C180" s="99" t="str">
        <f t="shared" si="13"/>
        <v/>
      </c>
      <c r="D180" s="93" t="str">
        <f t="shared" si="11"/>
        <v>Mittwoch</v>
      </c>
      <c r="E180" s="103">
        <f t="shared" si="14"/>
        <v>44734</v>
      </c>
      <c r="F180" s="79"/>
      <c r="G180" s="79"/>
      <c r="H180" s="79"/>
      <c r="I180" s="79"/>
      <c r="J180" s="79"/>
      <c r="K180" s="79"/>
      <c r="L180" s="79"/>
      <c r="M180" s="79"/>
      <c r="N180" s="79"/>
      <c r="O180" s="79"/>
    </row>
    <row r="181" spans="2:15" ht="18.75">
      <c r="B181" s="98" t="str">
        <f t="shared" si="12"/>
        <v/>
      </c>
      <c r="C181" s="99">
        <f t="shared" si="13"/>
        <v>25</v>
      </c>
      <c r="D181" s="93" t="str">
        <f t="shared" si="11"/>
        <v>Donnerstag</v>
      </c>
      <c r="E181" s="103">
        <f t="shared" si="14"/>
        <v>44735</v>
      </c>
      <c r="F181" s="79"/>
      <c r="G181" s="79"/>
      <c r="H181" s="79"/>
      <c r="I181" s="79"/>
      <c r="J181" s="79"/>
      <c r="K181" s="79"/>
      <c r="L181" s="79"/>
      <c r="M181" s="79"/>
      <c r="N181" s="79"/>
      <c r="O181" s="79"/>
    </row>
    <row r="182" spans="2:15" ht="18.75">
      <c r="B182" s="98" t="str">
        <f t="shared" si="12"/>
        <v/>
      </c>
      <c r="C182" s="99" t="str">
        <f t="shared" si="13"/>
        <v/>
      </c>
      <c r="D182" s="93" t="str">
        <f t="shared" si="11"/>
        <v>Freitag</v>
      </c>
      <c r="E182" s="103">
        <f t="shared" si="14"/>
        <v>44736</v>
      </c>
      <c r="F182" s="79"/>
      <c r="G182" s="79"/>
      <c r="H182" s="79"/>
      <c r="I182" s="79"/>
      <c r="J182" s="79"/>
      <c r="K182" s="79"/>
      <c r="L182" s="79"/>
      <c r="M182" s="79"/>
      <c r="N182" s="79"/>
      <c r="O182" s="79"/>
    </row>
    <row r="183" spans="2:15" ht="18.75">
      <c r="B183" s="98" t="str">
        <f t="shared" si="12"/>
        <v/>
      </c>
      <c r="C183" s="99" t="str">
        <f t="shared" si="13"/>
        <v/>
      </c>
      <c r="D183" s="93" t="str">
        <f t="shared" si="11"/>
        <v>Samstag</v>
      </c>
      <c r="E183" s="103">
        <f t="shared" si="14"/>
        <v>44737</v>
      </c>
      <c r="F183" s="79"/>
      <c r="G183" s="79"/>
      <c r="H183" s="79"/>
      <c r="I183" s="79"/>
      <c r="J183" s="79"/>
      <c r="K183" s="79"/>
      <c r="L183" s="79"/>
      <c r="M183" s="79"/>
      <c r="N183" s="79"/>
      <c r="O183" s="79"/>
    </row>
    <row r="184" spans="2:15" ht="18.75">
      <c r="B184" s="98" t="str">
        <f t="shared" si="12"/>
        <v/>
      </c>
      <c r="C184" s="99" t="str">
        <f t="shared" si="13"/>
        <v/>
      </c>
      <c r="D184" s="93" t="str">
        <f t="shared" si="11"/>
        <v>Sonntag</v>
      </c>
      <c r="E184" s="103">
        <f t="shared" si="14"/>
        <v>44738</v>
      </c>
      <c r="F184" s="79"/>
      <c r="G184" s="79"/>
      <c r="H184" s="79"/>
      <c r="I184" s="79"/>
      <c r="J184" s="79"/>
      <c r="K184" s="79"/>
      <c r="L184" s="79"/>
      <c r="M184" s="79"/>
      <c r="N184" s="79"/>
      <c r="O184" s="79"/>
    </row>
    <row r="185" spans="2:15" ht="18.75">
      <c r="B185" s="98" t="str">
        <f t="shared" si="12"/>
        <v/>
      </c>
      <c r="C185" s="99" t="str">
        <f t="shared" si="13"/>
        <v/>
      </c>
      <c r="D185" s="93" t="str">
        <f t="shared" si="11"/>
        <v>Montag</v>
      </c>
      <c r="E185" s="103">
        <f t="shared" si="14"/>
        <v>44739</v>
      </c>
      <c r="F185" s="79"/>
      <c r="G185" s="79"/>
      <c r="H185" s="79"/>
      <c r="I185" s="79"/>
      <c r="J185" s="79"/>
      <c r="K185" s="79"/>
      <c r="L185" s="79"/>
      <c r="M185" s="79"/>
      <c r="N185" s="79"/>
      <c r="O185" s="79"/>
    </row>
    <row r="186" spans="2:15" ht="18.75">
      <c r="B186" s="98" t="str">
        <f t="shared" si="12"/>
        <v/>
      </c>
      <c r="C186" s="99" t="str">
        <f t="shared" si="13"/>
        <v/>
      </c>
      <c r="D186" s="93" t="str">
        <f t="shared" si="11"/>
        <v>Dienstag</v>
      </c>
      <c r="E186" s="103">
        <f t="shared" si="14"/>
        <v>44740</v>
      </c>
      <c r="F186" s="79"/>
      <c r="G186" s="79"/>
      <c r="H186" s="79"/>
      <c r="I186" s="79"/>
      <c r="J186" s="79"/>
      <c r="K186" s="79"/>
      <c r="L186" s="79"/>
      <c r="M186" s="79"/>
      <c r="N186" s="79"/>
      <c r="O186" s="79"/>
    </row>
    <row r="187" spans="2:15" ht="18.75">
      <c r="B187" s="98" t="str">
        <f t="shared" si="12"/>
        <v/>
      </c>
      <c r="C187" s="99" t="str">
        <f t="shared" si="13"/>
        <v/>
      </c>
      <c r="D187" s="93" t="str">
        <f t="shared" si="11"/>
        <v>Mittwoch</v>
      </c>
      <c r="E187" s="103">
        <f t="shared" si="14"/>
        <v>44741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79"/>
    </row>
    <row r="188" spans="2:15" ht="18.75">
      <c r="B188" s="98" t="str">
        <f t="shared" si="12"/>
        <v/>
      </c>
      <c r="C188" s="99">
        <f t="shared" si="13"/>
        <v>26</v>
      </c>
      <c r="D188" s="93" t="str">
        <f t="shared" si="11"/>
        <v>Donnerstag</v>
      </c>
      <c r="E188" s="103">
        <f t="shared" si="14"/>
        <v>44742</v>
      </c>
      <c r="F188" s="79"/>
      <c r="G188" s="79"/>
      <c r="H188" s="79"/>
      <c r="I188" s="79"/>
      <c r="J188" s="79"/>
      <c r="K188" s="79"/>
      <c r="L188" s="79"/>
      <c r="M188" s="79"/>
      <c r="N188" s="79"/>
      <c r="O188" s="79"/>
    </row>
    <row r="189" spans="2:15" ht="18.75">
      <c r="B189" s="98" t="str">
        <f t="shared" si="12"/>
        <v/>
      </c>
      <c r="C189" s="99" t="str">
        <f t="shared" si="13"/>
        <v/>
      </c>
      <c r="D189" s="93" t="str">
        <f t="shared" si="11"/>
        <v>Freitag</v>
      </c>
      <c r="E189" s="103">
        <f t="shared" si="14"/>
        <v>44743</v>
      </c>
      <c r="F189" s="79"/>
      <c r="G189" s="79"/>
      <c r="H189" s="79"/>
      <c r="I189" s="79"/>
      <c r="J189" s="79"/>
      <c r="K189" s="79"/>
      <c r="L189" s="79"/>
      <c r="M189" s="79"/>
      <c r="N189" s="79"/>
      <c r="O189" s="79"/>
    </row>
    <row r="190" spans="2:15" ht="18.75">
      <c r="B190" s="98" t="str">
        <f t="shared" si="12"/>
        <v/>
      </c>
      <c r="C190" s="99" t="str">
        <f t="shared" si="13"/>
        <v/>
      </c>
      <c r="D190" s="93" t="str">
        <f t="shared" si="11"/>
        <v>Samstag</v>
      </c>
      <c r="E190" s="103">
        <f t="shared" si="14"/>
        <v>44744</v>
      </c>
      <c r="F190" s="79"/>
      <c r="G190" s="79"/>
      <c r="H190" s="79"/>
      <c r="I190" s="79"/>
      <c r="J190" s="79"/>
      <c r="K190" s="79"/>
      <c r="L190" s="79"/>
      <c r="M190" s="79"/>
      <c r="N190" s="79"/>
      <c r="O190" s="79"/>
    </row>
    <row r="191" spans="2:15" ht="18.75">
      <c r="B191" s="98" t="str">
        <f t="shared" si="12"/>
        <v/>
      </c>
      <c r="C191" s="99" t="str">
        <f t="shared" si="13"/>
        <v/>
      </c>
      <c r="D191" s="93" t="str">
        <f t="shared" si="11"/>
        <v>Sonntag</v>
      </c>
      <c r="E191" s="103">
        <f t="shared" si="14"/>
        <v>44745</v>
      </c>
      <c r="F191" s="79"/>
      <c r="G191" s="79"/>
      <c r="H191" s="79"/>
      <c r="I191" s="79"/>
      <c r="J191" s="79"/>
      <c r="K191" s="79"/>
      <c r="L191" s="79"/>
      <c r="M191" s="79"/>
      <c r="N191" s="79"/>
      <c r="O191" s="79"/>
    </row>
    <row r="192" spans="2:15" ht="18.75">
      <c r="B192" s="98" t="str">
        <f t="shared" si="12"/>
        <v/>
      </c>
      <c r="C192" s="99" t="str">
        <f t="shared" si="13"/>
        <v/>
      </c>
      <c r="D192" s="93" t="str">
        <f t="shared" si="11"/>
        <v>Montag</v>
      </c>
      <c r="E192" s="103">
        <f t="shared" si="14"/>
        <v>44746</v>
      </c>
      <c r="F192" s="79"/>
      <c r="G192" s="79"/>
      <c r="H192" s="79"/>
      <c r="I192" s="79"/>
      <c r="J192" s="79"/>
      <c r="K192" s="79"/>
      <c r="L192" s="79"/>
      <c r="M192" s="79"/>
      <c r="N192" s="79"/>
      <c r="O192" s="79"/>
    </row>
    <row r="193" spans="2:15" ht="18.75">
      <c r="B193" s="98" t="str">
        <f t="shared" si="12"/>
        <v/>
      </c>
      <c r="C193" s="99" t="str">
        <f t="shared" si="13"/>
        <v/>
      </c>
      <c r="D193" s="93" t="str">
        <f t="shared" si="11"/>
        <v>Dienstag</v>
      </c>
      <c r="E193" s="103">
        <f t="shared" si="14"/>
        <v>44747</v>
      </c>
      <c r="F193" s="79"/>
      <c r="G193" s="79"/>
      <c r="H193" s="79"/>
      <c r="I193" s="79"/>
      <c r="J193" s="79"/>
      <c r="K193" s="79"/>
      <c r="L193" s="79"/>
      <c r="M193" s="79"/>
      <c r="N193" s="79"/>
      <c r="O193" s="79"/>
    </row>
    <row r="194" spans="2:15" ht="18.75">
      <c r="B194" s="98" t="str">
        <f t="shared" si="12"/>
        <v/>
      </c>
      <c r="C194" s="99" t="str">
        <f t="shared" si="13"/>
        <v/>
      </c>
      <c r="D194" s="93" t="str">
        <f t="shared" si="11"/>
        <v>Mittwoch</v>
      </c>
      <c r="E194" s="103">
        <f t="shared" si="14"/>
        <v>44748</v>
      </c>
      <c r="F194" s="79"/>
      <c r="G194" s="79"/>
      <c r="H194" s="79"/>
      <c r="I194" s="79"/>
      <c r="J194" s="79"/>
      <c r="K194" s="79"/>
      <c r="L194" s="79"/>
      <c r="M194" s="79"/>
      <c r="N194" s="79"/>
      <c r="O194" s="79"/>
    </row>
    <row r="195" spans="2:15" ht="18.75">
      <c r="B195" s="98" t="str">
        <f t="shared" si="12"/>
        <v/>
      </c>
      <c r="C195" s="99">
        <f t="shared" si="13"/>
        <v>27</v>
      </c>
      <c r="D195" s="93" t="str">
        <f t="shared" si="11"/>
        <v>Donnerstag</v>
      </c>
      <c r="E195" s="103">
        <f t="shared" si="14"/>
        <v>44749</v>
      </c>
      <c r="F195" s="79"/>
      <c r="G195" s="79"/>
      <c r="H195" s="79"/>
      <c r="I195" s="79"/>
      <c r="J195" s="79"/>
      <c r="K195" s="79"/>
      <c r="L195" s="79"/>
      <c r="M195" s="79"/>
      <c r="N195" s="79"/>
      <c r="O195" s="79"/>
    </row>
    <row r="196" spans="2:15" ht="18.75">
      <c r="B196" s="98" t="str">
        <f t="shared" si="12"/>
        <v/>
      </c>
      <c r="C196" s="99" t="str">
        <f t="shared" si="13"/>
        <v/>
      </c>
      <c r="D196" s="93" t="str">
        <f t="shared" si="11"/>
        <v>Freitag</v>
      </c>
      <c r="E196" s="103">
        <f t="shared" si="14"/>
        <v>44750</v>
      </c>
      <c r="F196" s="79"/>
      <c r="G196" s="79"/>
      <c r="H196" s="79"/>
      <c r="I196" s="79"/>
      <c r="J196" s="79"/>
      <c r="K196" s="79"/>
      <c r="L196" s="79"/>
      <c r="M196" s="79"/>
      <c r="N196" s="79"/>
      <c r="O196" s="79"/>
    </row>
    <row r="197" spans="2:15" ht="18.75">
      <c r="B197" s="98" t="str">
        <f t="shared" si="12"/>
        <v/>
      </c>
      <c r="C197" s="99" t="str">
        <f t="shared" si="13"/>
        <v/>
      </c>
      <c r="D197" s="93" t="str">
        <f t="shared" si="11"/>
        <v>Samstag</v>
      </c>
      <c r="E197" s="103">
        <f t="shared" si="14"/>
        <v>44751</v>
      </c>
      <c r="F197" s="79"/>
      <c r="G197" s="79"/>
      <c r="H197" s="79"/>
      <c r="I197" s="79"/>
      <c r="J197" s="79"/>
      <c r="K197" s="79"/>
      <c r="L197" s="79"/>
      <c r="M197" s="79"/>
      <c r="N197" s="79"/>
      <c r="O197" s="79"/>
    </row>
    <row r="198" spans="2:15" ht="18.75">
      <c r="B198" s="98" t="str">
        <f t="shared" si="12"/>
        <v/>
      </c>
      <c r="C198" s="99" t="str">
        <f t="shared" si="13"/>
        <v/>
      </c>
      <c r="D198" s="93" t="str">
        <f t="shared" si="11"/>
        <v>Sonntag</v>
      </c>
      <c r="E198" s="103">
        <f t="shared" si="14"/>
        <v>44752</v>
      </c>
      <c r="F198" s="79"/>
      <c r="G198" s="79"/>
      <c r="H198" s="79"/>
      <c r="I198" s="79"/>
      <c r="J198" s="79"/>
      <c r="K198" s="79"/>
      <c r="L198" s="79"/>
      <c r="M198" s="79"/>
      <c r="N198" s="79"/>
      <c r="O198" s="79"/>
    </row>
    <row r="199" spans="2:15" ht="18.75">
      <c r="B199" s="98" t="str">
        <f t="shared" si="12"/>
        <v/>
      </c>
      <c r="C199" s="99" t="str">
        <f t="shared" si="13"/>
        <v/>
      </c>
      <c r="D199" s="93" t="str">
        <f t="shared" si="11"/>
        <v>Montag</v>
      </c>
      <c r="E199" s="103">
        <f t="shared" si="14"/>
        <v>44753</v>
      </c>
      <c r="F199" s="79"/>
      <c r="G199" s="79"/>
      <c r="H199" s="79"/>
      <c r="I199" s="79"/>
      <c r="J199" s="79"/>
      <c r="K199" s="79"/>
      <c r="L199" s="79"/>
      <c r="M199" s="79"/>
      <c r="N199" s="79"/>
      <c r="O199" s="79"/>
    </row>
    <row r="200" spans="2:15" ht="18.75">
      <c r="B200" s="98" t="str">
        <f t="shared" si="12"/>
        <v/>
      </c>
      <c r="C200" s="99" t="str">
        <f t="shared" si="13"/>
        <v/>
      </c>
      <c r="D200" s="93" t="str">
        <f t="shared" si="11"/>
        <v>Dienstag</v>
      </c>
      <c r="E200" s="103">
        <f t="shared" si="14"/>
        <v>44754</v>
      </c>
      <c r="F200" s="79"/>
      <c r="G200" s="79"/>
      <c r="H200" s="79"/>
      <c r="I200" s="79"/>
      <c r="J200" s="79"/>
      <c r="K200" s="79"/>
      <c r="L200" s="79"/>
      <c r="M200" s="79"/>
      <c r="N200" s="79"/>
      <c r="O200" s="79"/>
    </row>
    <row r="201" spans="2:15" ht="18.75">
      <c r="B201" s="98" t="str">
        <f t="shared" si="12"/>
        <v/>
      </c>
      <c r="C201" s="99" t="str">
        <f t="shared" si="13"/>
        <v/>
      </c>
      <c r="D201" s="93" t="str">
        <f t="shared" si="11"/>
        <v>Mittwoch</v>
      </c>
      <c r="E201" s="103">
        <f t="shared" si="14"/>
        <v>44755</v>
      </c>
      <c r="F201" s="79"/>
      <c r="G201" s="79"/>
      <c r="H201" s="79"/>
      <c r="I201" s="79"/>
      <c r="J201" s="79"/>
      <c r="K201" s="79"/>
      <c r="L201" s="79"/>
      <c r="M201" s="79"/>
      <c r="N201" s="79"/>
      <c r="O201" s="79"/>
    </row>
    <row r="202" spans="2:15" ht="18.75">
      <c r="B202" s="98" t="str">
        <f t="shared" si="12"/>
        <v/>
      </c>
      <c r="C202" s="99">
        <f t="shared" si="13"/>
        <v>28</v>
      </c>
      <c r="D202" s="93" t="str">
        <f t="shared" si="11"/>
        <v>Donnerstag</v>
      </c>
      <c r="E202" s="103">
        <f t="shared" si="14"/>
        <v>44756</v>
      </c>
      <c r="F202" s="79"/>
      <c r="G202" s="79"/>
      <c r="H202" s="79"/>
      <c r="I202" s="79"/>
      <c r="J202" s="79"/>
      <c r="K202" s="79"/>
      <c r="L202" s="79"/>
      <c r="M202" s="79"/>
      <c r="N202" s="79"/>
      <c r="O202" s="79"/>
    </row>
    <row r="203" spans="2:15" ht="18.75">
      <c r="B203" s="98">
        <f t="shared" si="12"/>
        <v>44758</v>
      </c>
      <c r="C203" s="99" t="str">
        <f t="shared" si="13"/>
        <v/>
      </c>
      <c r="D203" s="93" t="str">
        <f t="shared" ref="D203:D266" si="15">TEXT(E203,"TTTT")</f>
        <v>Freitag</v>
      </c>
      <c r="E203" s="103">
        <f t="shared" si="14"/>
        <v>44757</v>
      </c>
      <c r="F203" s="79"/>
      <c r="G203" s="79"/>
      <c r="H203" s="79"/>
      <c r="I203" s="79"/>
      <c r="J203" s="79"/>
      <c r="K203" s="79"/>
      <c r="L203" s="79"/>
      <c r="M203" s="79"/>
      <c r="N203" s="79"/>
      <c r="O203" s="79"/>
    </row>
    <row r="204" spans="2:15" ht="18.75">
      <c r="B204" s="98" t="str">
        <f t="shared" si="12"/>
        <v/>
      </c>
      <c r="C204" s="99" t="str">
        <f t="shared" si="13"/>
        <v/>
      </c>
      <c r="D204" s="93" t="str">
        <f t="shared" si="15"/>
        <v>Samstag</v>
      </c>
      <c r="E204" s="103">
        <f t="shared" si="14"/>
        <v>44758</v>
      </c>
      <c r="F204" s="79"/>
      <c r="G204" s="79"/>
      <c r="H204" s="79"/>
      <c r="I204" s="79"/>
      <c r="J204" s="79"/>
      <c r="K204" s="79"/>
      <c r="L204" s="79"/>
      <c r="M204" s="79"/>
      <c r="N204" s="79"/>
      <c r="O204" s="79"/>
    </row>
    <row r="205" spans="2:15" ht="18.75">
      <c r="B205" s="98" t="str">
        <f t="shared" si="12"/>
        <v/>
      </c>
      <c r="C205" s="99" t="str">
        <f t="shared" si="13"/>
        <v/>
      </c>
      <c r="D205" s="93" t="str">
        <f t="shared" si="15"/>
        <v>Sonntag</v>
      </c>
      <c r="E205" s="103">
        <f t="shared" si="14"/>
        <v>44759</v>
      </c>
      <c r="F205" s="79"/>
      <c r="G205" s="79"/>
      <c r="H205" s="79"/>
      <c r="I205" s="79"/>
      <c r="J205" s="79"/>
      <c r="K205" s="79"/>
      <c r="L205" s="79"/>
      <c r="M205" s="79"/>
      <c r="N205" s="79"/>
      <c r="O205" s="79"/>
    </row>
    <row r="206" spans="2:15" ht="18.75">
      <c r="B206" s="98" t="str">
        <f t="shared" si="12"/>
        <v/>
      </c>
      <c r="C206" s="99" t="str">
        <f t="shared" si="13"/>
        <v/>
      </c>
      <c r="D206" s="93" t="str">
        <f t="shared" si="15"/>
        <v>Montag</v>
      </c>
      <c r="E206" s="103">
        <f t="shared" si="14"/>
        <v>44760</v>
      </c>
      <c r="F206" s="79"/>
      <c r="G206" s="79"/>
      <c r="H206" s="79"/>
      <c r="I206" s="79"/>
      <c r="J206" s="79"/>
      <c r="K206" s="79"/>
      <c r="L206" s="79"/>
      <c r="M206" s="79"/>
      <c r="N206" s="79"/>
      <c r="O206" s="79"/>
    </row>
    <row r="207" spans="2:15" ht="18.75">
      <c r="B207" s="98" t="str">
        <f t="shared" si="12"/>
        <v/>
      </c>
      <c r="C207" s="99" t="str">
        <f t="shared" si="13"/>
        <v/>
      </c>
      <c r="D207" s="93" t="str">
        <f t="shared" si="15"/>
        <v>Dienstag</v>
      </c>
      <c r="E207" s="103">
        <f t="shared" si="14"/>
        <v>44761</v>
      </c>
      <c r="F207" s="79"/>
      <c r="G207" s="79"/>
      <c r="H207" s="79"/>
      <c r="I207" s="79"/>
      <c r="J207" s="79"/>
      <c r="K207" s="79"/>
      <c r="L207" s="79"/>
      <c r="M207" s="79"/>
      <c r="N207" s="79"/>
      <c r="O207" s="79"/>
    </row>
    <row r="208" spans="2:15" ht="18.75">
      <c r="B208" s="98" t="str">
        <f t="shared" si="12"/>
        <v/>
      </c>
      <c r="C208" s="99" t="str">
        <f t="shared" si="13"/>
        <v/>
      </c>
      <c r="D208" s="93" t="str">
        <f t="shared" si="15"/>
        <v>Mittwoch</v>
      </c>
      <c r="E208" s="103">
        <f t="shared" si="14"/>
        <v>44762</v>
      </c>
      <c r="F208" s="79"/>
      <c r="G208" s="79"/>
      <c r="H208" s="79"/>
      <c r="I208" s="79"/>
      <c r="J208" s="79"/>
      <c r="K208" s="79"/>
      <c r="L208" s="79"/>
      <c r="M208" s="79"/>
      <c r="N208" s="79"/>
      <c r="O208" s="79"/>
    </row>
    <row r="209" spans="2:15" ht="18.75">
      <c r="B209" s="98" t="str">
        <f t="shared" si="12"/>
        <v/>
      </c>
      <c r="C209" s="99">
        <f t="shared" si="13"/>
        <v>29</v>
      </c>
      <c r="D209" s="93" t="str">
        <f t="shared" si="15"/>
        <v>Donnerstag</v>
      </c>
      <c r="E209" s="103">
        <f t="shared" si="14"/>
        <v>44763</v>
      </c>
      <c r="F209" s="79"/>
      <c r="G209" s="79"/>
      <c r="H209" s="79"/>
      <c r="I209" s="79"/>
      <c r="J209" s="79"/>
      <c r="K209" s="79"/>
      <c r="L209" s="79"/>
      <c r="M209" s="79"/>
      <c r="N209" s="79"/>
      <c r="O209" s="79"/>
    </row>
    <row r="210" spans="2:15" ht="18.75">
      <c r="B210" s="98" t="str">
        <f t="shared" si="12"/>
        <v/>
      </c>
      <c r="C210" s="99" t="str">
        <f t="shared" si="13"/>
        <v/>
      </c>
      <c r="D210" s="93" t="str">
        <f t="shared" si="15"/>
        <v>Freitag</v>
      </c>
      <c r="E210" s="103">
        <f t="shared" si="14"/>
        <v>44764</v>
      </c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2:15" ht="18.75">
      <c r="B211" s="98" t="str">
        <f t="shared" si="12"/>
        <v/>
      </c>
      <c r="C211" s="99" t="str">
        <f t="shared" si="13"/>
        <v/>
      </c>
      <c r="D211" s="93" t="str">
        <f t="shared" si="15"/>
        <v>Samstag</v>
      </c>
      <c r="E211" s="103">
        <f t="shared" si="14"/>
        <v>44765</v>
      </c>
      <c r="F211" s="79"/>
      <c r="G211" s="79"/>
      <c r="H211" s="79"/>
      <c r="I211" s="79"/>
      <c r="J211" s="79"/>
      <c r="K211" s="79"/>
      <c r="L211" s="79"/>
      <c r="M211" s="79"/>
      <c r="N211" s="79"/>
      <c r="O211" s="79"/>
    </row>
    <row r="212" spans="2:15" ht="18.75">
      <c r="B212" s="98" t="str">
        <f t="shared" si="12"/>
        <v/>
      </c>
      <c r="C212" s="99" t="str">
        <f t="shared" si="13"/>
        <v/>
      </c>
      <c r="D212" s="93" t="str">
        <f t="shared" si="15"/>
        <v>Sonntag</v>
      </c>
      <c r="E212" s="103">
        <f t="shared" si="14"/>
        <v>44766</v>
      </c>
      <c r="F212" s="79"/>
      <c r="G212" s="79"/>
      <c r="H212" s="79"/>
      <c r="I212" s="79"/>
      <c r="J212" s="79"/>
      <c r="K212" s="79"/>
      <c r="L212" s="79"/>
      <c r="M212" s="79"/>
      <c r="N212" s="79"/>
      <c r="O212" s="79"/>
    </row>
    <row r="213" spans="2:15" ht="18.75">
      <c r="B213" s="98" t="str">
        <f t="shared" si="12"/>
        <v/>
      </c>
      <c r="C213" s="99" t="str">
        <f t="shared" si="13"/>
        <v/>
      </c>
      <c r="D213" s="93" t="str">
        <f t="shared" si="15"/>
        <v>Montag</v>
      </c>
      <c r="E213" s="103">
        <f t="shared" si="14"/>
        <v>44767</v>
      </c>
      <c r="F213" s="79"/>
      <c r="G213" s="79"/>
      <c r="H213" s="79"/>
      <c r="I213" s="79"/>
      <c r="J213" s="79"/>
      <c r="K213" s="79"/>
      <c r="L213" s="79"/>
      <c r="M213" s="79"/>
      <c r="N213" s="79"/>
      <c r="O213" s="79"/>
    </row>
    <row r="214" spans="2:15" ht="18.75">
      <c r="B214" s="98" t="str">
        <f t="shared" si="12"/>
        <v/>
      </c>
      <c r="C214" s="99" t="str">
        <f t="shared" si="13"/>
        <v/>
      </c>
      <c r="D214" s="93" t="str">
        <f t="shared" si="15"/>
        <v>Dienstag</v>
      </c>
      <c r="E214" s="103">
        <f t="shared" si="14"/>
        <v>44768</v>
      </c>
      <c r="F214" s="79"/>
      <c r="G214" s="79"/>
      <c r="H214" s="79"/>
      <c r="I214" s="79"/>
      <c r="J214" s="79"/>
      <c r="K214" s="79"/>
      <c r="L214" s="79"/>
      <c r="M214" s="79"/>
      <c r="N214" s="79"/>
      <c r="O214" s="79"/>
    </row>
    <row r="215" spans="2:15" ht="18.75">
      <c r="B215" s="98" t="str">
        <f t="shared" si="12"/>
        <v/>
      </c>
      <c r="C215" s="99" t="str">
        <f t="shared" si="13"/>
        <v/>
      </c>
      <c r="D215" s="93" t="str">
        <f t="shared" si="15"/>
        <v>Mittwoch</v>
      </c>
      <c r="E215" s="103">
        <f t="shared" si="14"/>
        <v>44769</v>
      </c>
      <c r="F215" s="79"/>
      <c r="G215" s="79"/>
      <c r="H215" s="79"/>
      <c r="I215" s="79"/>
      <c r="J215" s="79"/>
      <c r="K215" s="79"/>
      <c r="L215" s="79"/>
      <c r="M215" s="79"/>
      <c r="N215" s="79"/>
      <c r="O215" s="79"/>
    </row>
    <row r="216" spans="2:15" ht="18.75">
      <c r="B216" s="98" t="str">
        <f t="shared" si="12"/>
        <v/>
      </c>
      <c r="C216" s="99">
        <f t="shared" si="13"/>
        <v>30</v>
      </c>
      <c r="D216" s="93" t="str">
        <f t="shared" si="15"/>
        <v>Donnerstag</v>
      </c>
      <c r="E216" s="103">
        <f t="shared" si="14"/>
        <v>44770</v>
      </c>
      <c r="F216" s="79"/>
      <c r="G216" s="79"/>
      <c r="H216" s="79"/>
      <c r="I216" s="79"/>
      <c r="J216" s="79"/>
      <c r="K216" s="79"/>
      <c r="L216" s="79"/>
      <c r="M216" s="79"/>
      <c r="N216" s="79"/>
      <c r="O216" s="79"/>
    </row>
    <row r="217" spans="2:15" ht="18.75">
      <c r="B217" s="98" t="str">
        <f t="shared" si="12"/>
        <v/>
      </c>
      <c r="C217" s="99" t="str">
        <f t="shared" si="13"/>
        <v/>
      </c>
      <c r="D217" s="93" t="str">
        <f t="shared" si="15"/>
        <v>Freitag</v>
      </c>
      <c r="E217" s="103">
        <f t="shared" si="14"/>
        <v>44771</v>
      </c>
      <c r="F217" s="79"/>
      <c r="G217" s="79"/>
      <c r="H217" s="79"/>
      <c r="I217" s="79"/>
      <c r="J217" s="79"/>
      <c r="K217" s="79"/>
      <c r="L217" s="79"/>
      <c r="M217" s="79"/>
      <c r="N217" s="79"/>
      <c r="O217" s="79"/>
    </row>
    <row r="218" spans="2:15" ht="18.75">
      <c r="B218" s="98" t="str">
        <f t="shared" si="12"/>
        <v/>
      </c>
      <c r="C218" s="99" t="str">
        <f t="shared" si="13"/>
        <v/>
      </c>
      <c r="D218" s="93" t="str">
        <f t="shared" si="15"/>
        <v>Samstag</v>
      </c>
      <c r="E218" s="103">
        <f t="shared" si="14"/>
        <v>44772</v>
      </c>
      <c r="F218" s="79"/>
      <c r="G218" s="79"/>
      <c r="H218" s="79"/>
      <c r="I218" s="79"/>
      <c r="J218" s="79"/>
      <c r="K218" s="79"/>
      <c r="L218" s="79"/>
      <c r="M218" s="79"/>
      <c r="N218" s="79"/>
      <c r="O218" s="79"/>
    </row>
    <row r="219" spans="2:15" ht="18.75">
      <c r="B219" s="98" t="str">
        <f t="shared" si="12"/>
        <v/>
      </c>
      <c r="C219" s="99" t="str">
        <f t="shared" si="13"/>
        <v/>
      </c>
      <c r="D219" s="93" t="str">
        <f t="shared" si="15"/>
        <v>Sonntag</v>
      </c>
      <c r="E219" s="103">
        <f t="shared" si="14"/>
        <v>44773</v>
      </c>
      <c r="F219" s="79"/>
      <c r="G219" s="79"/>
      <c r="H219" s="79"/>
      <c r="I219" s="79"/>
      <c r="J219" s="79"/>
      <c r="K219" s="79"/>
      <c r="L219" s="79"/>
      <c r="M219" s="79"/>
      <c r="N219" s="79"/>
      <c r="O219" s="79"/>
    </row>
    <row r="220" spans="2:15" ht="18.75">
      <c r="B220" s="98" t="str">
        <f t="shared" si="12"/>
        <v/>
      </c>
      <c r="C220" s="99" t="str">
        <f t="shared" si="13"/>
        <v/>
      </c>
      <c r="D220" s="93" t="str">
        <f t="shared" si="15"/>
        <v>Montag</v>
      </c>
      <c r="E220" s="103">
        <f t="shared" si="14"/>
        <v>44774</v>
      </c>
      <c r="F220" s="79"/>
      <c r="G220" s="79"/>
      <c r="H220" s="79"/>
      <c r="I220" s="79"/>
      <c r="J220" s="79"/>
      <c r="K220" s="79"/>
      <c r="L220" s="79"/>
      <c r="M220" s="79"/>
      <c r="N220" s="79"/>
      <c r="O220" s="79"/>
    </row>
    <row r="221" spans="2:15" ht="18.75">
      <c r="B221" s="98" t="str">
        <f t="shared" si="12"/>
        <v/>
      </c>
      <c r="C221" s="99" t="str">
        <f t="shared" si="13"/>
        <v/>
      </c>
      <c r="D221" s="93" t="str">
        <f t="shared" si="15"/>
        <v>Dienstag</v>
      </c>
      <c r="E221" s="103">
        <f t="shared" si="14"/>
        <v>44775</v>
      </c>
      <c r="F221" s="79"/>
      <c r="G221" s="79"/>
      <c r="H221" s="79"/>
      <c r="I221" s="79"/>
      <c r="J221" s="79"/>
      <c r="K221" s="79"/>
      <c r="L221" s="79"/>
      <c r="M221" s="79"/>
      <c r="N221" s="79"/>
      <c r="O221" s="79"/>
    </row>
    <row r="222" spans="2:15" ht="18.75">
      <c r="B222" s="98" t="str">
        <f t="shared" si="12"/>
        <v/>
      </c>
      <c r="C222" s="99" t="str">
        <f t="shared" si="13"/>
        <v/>
      </c>
      <c r="D222" s="93" t="str">
        <f t="shared" si="15"/>
        <v>Mittwoch</v>
      </c>
      <c r="E222" s="103">
        <f t="shared" si="14"/>
        <v>44776</v>
      </c>
      <c r="F222" s="79"/>
      <c r="G222" s="79"/>
      <c r="H222" s="79"/>
      <c r="I222" s="79"/>
      <c r="J222" s="79"/>
      <c r="K222" s="79"/>
      <c r="L222" s="79"/>
      <c r="M222" s="79"/>
      <c r="N222" s="79"/>
      <c r="O222" s="79"/>
    </row>
    <row r="223" spans="2:15" ht="18.75">
      <c r="B223" s="98" t="str">
        <f t="shared" si="12"/>
        <v/>
      </c>
      <c r="C223" s="99">
        <f t="shared" si="13"/>
        <v>31</v>
      </c>
      <c r="D223" s="93" t="str">
        <f t="shared" si="15"/>
        <v>Donnerstag</v>
      </c>
      <c r="E223" s="103">
        <f t="shared" si="14"/>
        <v>44777</v>
      </c>
      <c r="F223" s="79"/>
      <c r="G223" s="79"/>
      <c r="H223" s="79"/>
      <c r="I223" s="79"/>
      <c r="J223" s="79"/>
      <c r="K223" s="79"/>
      <c r="L223" s="79"/>
      <c r="M223" s="79"/>
      <c r="N223" s="79"/>
      <c r="O223" s="79"/>
    </row>
    <row r="224" spans="2:15" ht="18.75">
      <c r="B224" s="98" t="str">
        <f t="shared" si="12"/>
        <v/>
      </c>
      <c r="C224" s="99" t="str">
        <f t="shared" si="13"/>
        <v/>
      </c>
      <c r="D224" s="93" t="str">
        <f t="shared" si="15"/>
        <v>Freitag</v>
      </c>
      <c r="E224" s="103">
        <f t="shared" si="14"/>
        <v>44778</v>
      </c>
      <c r="F224" s="79"/>
      <c r="G224" s="79"/>
      <c r="H224" s="79"/>
      <c r="I224" s="79"/>
      <c r="J224" s="79"/>
      <c r="K224" s="79"/>
      <c r="L224" s="79"/>
      <c r="M224" s="79"/>
      <c r="N224" s="79"/>
      <c r="O224" s="79"/>
    </row>
    <row r="225" spans="2:15" ht="18.75">
      <c r="B225" s="98" t="str">
        <f t="shared" si="12"/>
        <v/>
      </c>
      <c r="C225" s="99" t="str">
        <f t="shared" si="13"/>
        <v/>
      </c>
      <c r="D225" s="93" t="str">
        <f t="shared" si="15"/>
        <v>Samstag</v>
      </c>
      <c r="E225" s="103">
        <f t="shared" si="14"/>
        <v>44779</v>
      </c>
      <c r="F225" s="79"/>
      <c r="G225" s="79"/>
      <c r="H225" s="79"/>
      <c r="I225" s="79"/>
      <c r="J225" s="79"/>
      <c r="K225" s="79"/>
      <c r="L225" s="79"/>
      <c r="M225" s="79"/>
      <c r="N225" s="79"/>
      <c r="O225" s="79"/>
    </row>
    <row r="226" spans="2:15" ht="18.75">
      <c r="B226" s="98" t="str">
        <f t="shared" si="12"/>
        <v/>
      </c>
      <c r="C226" s="99" t="str">
        <f t="shared" si="13"/>
        <v/>
      </c>
      <c r="D226" s="93" t="str">
        <f t="shared" si="15"/>
        <v>Sonntag</v>
      </c>
      <c r="E226" s="103">
        <f t="shared" si="14"/>
        <v>44780</v>
      </c>
      <c r="F226" s="79"/>
      <c r="G226" s="79"/>
      <c r="H226" s="79"/>
      <c r="I226" s="79"/>
      <c r="J226" s="79"/>
      <c r="K226" s="79"/>
      <c r="L226" s="79"/>
      <c r="M226" s="79"/>
      <c r="N226" s="79"/>
      <c r="O226" s="79"/>
    </row>
    <row r="227" spans="2:15" ht="18.75">
      <c r="B227" s="98" t="str">
        <f t="shared" si="12"/>
        <v/>
      </c>
      <c r="C227" s="99" t="str">
        <f t="shared" si="13"/>
        <v/>
      </c>
      <c r="D227" s="93" t="str">
        <f t="shared" si="15"/>
        <v>Montag</v>
      </c>
      <c r="E227" s="103">
        <f t="shared" si="14"/>
        <v>44781</v>
      </c>
      <c r="F227" s="79"/>
      <c r="G227" s="79"/>
      <c r="H227" s="79"/>
      <c r="I227" s="79"/>
      <c r="J227" s="79"/>
      <c r="K227" s="79"/>
      <c r="L227" s="79"/>
      <c r="M227" s="79"/>
      <c r="N227" s="79"/>
      <c r="O227" s="79"/>
    </row>
    <row r="228" spans="2:15" ht="18.75">
      <c r="B228" s="98" t="str">
        <f t="shared" si="12"/>
        <v/>
      </c>
      <c r="C228" s="99" t="str">
        <f t="shared" si="13"/>
        <v/>
      </c>
      <c r="D228" s="93" t="str">
        <f t="shared" si="15"/>
        <v>Dienstag</v>
      </c>
      <c r="E228" s="103">
        <f t="shared" si="14"/>
        <v>44782</v>
      </c>
      <c r="F228" s="79"/>
      <c r="G228" s="79"/>
      <c r="H228" s="79"/>
      <c r="I228" s="79"/>
      <c r="J228" s="79"/>
      <c r="K228" s="79"/>
      <c r="L228" s="79"/>
      <c r="M228" s="79"/>
      <c r="N228" s="79"/>
      <c r="O228" s="79"/>
    </row>
    <row r="229" spans="2:15" ht="18.75">
      <c r="B229" s="98" t="str">
        <f t="shared" si="12"/>
        <v/>
      </c>
      <c r="C229" s="99" t="str">
        <f t="shared" si="13"/>
        <v/>
      </c>
      <c r="D229" s="93" t="str">
        <f t="shared" si="15"/>
        <v>Mittwoch</v>
      </c>
      <c r="E229" s="103">
        <f t="shared" si="14"/>
        <v>44783</v>
      </c>
      <c r="F229" s="79"/>
      <c r="G229" s="79"/>
      <c r="H229" s="79"/>
      <c r="I229" s="79"/>
      <c r="J229" s="79"/>
      <c r="K229" s="79"/>
      <c r="L229" s="79"/>
      <c r="M229" s="79"/>
      <c r="N229" s="79"/>
      <c r="O229" s="79"/>
    </row>
    <row r="230" spans="2:15" ht="18.75">
      <c r="B230" s="98" t="str">
        <f t="shared" si="12"/>
        <v/>
      </c>
      <c r="C230" s="99">
        <f t="shared" si="13"/>
        <v>32</v>
      </c>
      <c r="D230" s="93" t="str">
        <f t="shared" si="15"/>
        <v>Donnerstag</v>
      </c>
      <c r="E230" s="103">
        <f t="shared" si="14"/>
        <v>44784</v>
      </c>
      <c r="F230" s="79"/>
      <c r="G230" s="79"/>
      <c r="H230" s="79"/>
      <c r="I230" s="79"/>
      <c r="J230" s="79"/>
      <c r="K230" s="79"/>
      <c r="L230" s="79"/>
      <c r="M230" s="79"/>
      <c r="N230" s="79"/>
      <c r="O230" s="79"/>
    </row>
    <row r="231" spans="2:15" ht="18.75">
      <c r="B231" s="98" t="str">
        <f t="shared" si="12"/>
        <v/>
      </c>
      <c r="C231" s="99" t="str">
        <f t="shared" si="13"/>
        <v/>
      </c>
      <c r="D231" s="93" t="str">
        <f t="shared" si="15"/>
        <v>Freitag</v>
      </c>
      <c r="E231" s="103">
        <f t="shared" si="14"/>
        <v>44785</v>
      </c>
      <c r="F231" s="79"/>
      <c r="G231" s="79"/>
      <c r="H231" s="79"/>
      <c r="I231" s="79"/>
      <c r="J231" s="79"/>
      <c r="K231" s="79"/>
      <c r="L231" s="79"/>
      <c r="M231" s="79"/>
      <c r="N231" s="79"/>
      <c r="O231" s="79"/>
    </row>
    <row r="232" spans="2:15" ht="18.75">
      <c r="B232" s="98" t="str">
        <f t="shared" ref="B232:B295" si="16">IF(E232=DATE(YEAR(E232),MONTH(E232),15),IF(ISNUMBER(E232),IF(MONTH(E232)=MONTH(E232+1),E232+1,""),""),"")</f>
        <v/>
      </c>
      <c r="C232" s="99" t="str">
        <f t="shared" ref="C232:C295" si="17">IF(WEEKDAY(E232,11)=4,WEEKNUM(E232,21),"")</f>
        <v/>
      </c>
      <c r="D232" s="93" t="str">
        <f t="shared" si="15"/>
        <v>Samstag</v>
      </c>
      <c r="E232" s="103">
        <f t="shared" ref="E232:E295" si="18">E231+1</f>
        <v>44786</v>
      </c>
      <c r="F232" s="79"/>
      <c r="G232" s="79"/>
      <c r="H232" s="79"/>
      <c r="I232" s="79"/>
      <c r="J232" s="79"/>
      <c r="K232" s="79"/>
      <c r="L232" s="79"/>
      <c r="M232" s="79"/>
      <c r="N232" s="79"/>
      <c r="O232" s="79"/>
    </row>
    <row r="233" spans="2:15" ht="18.75">
      <c r="B233" s="98" t="str">
        <f t="shared" si="16"/>
        <v/>
      </c>
      <c r="C233" s="99" t="str">
        <f t="shared" si="17"/>
        <v/>
      </c>
      <c r="D233" s="93" t="str">
        <f t="shared" si="15"/>
        <v>Sonntag</v>
      </c>
      <c r="E233" s="103">
        <f t="shared" si="18"/>
        <v>44787</v>
      </c>
      <c r="F233" s="79"/>
      <c r="G233" s="79"/>
      <c r="H233" s="79"/>
      <c r="I233" s="79"/>
      <c r="J233" s="79"/>
      <c r="K233" s="79"/>
      <c r="L233" s="79"/>
      <c r="M233" s="79"/>
      <c r="N233" s="79"/>
      <c r="O233" s="79"/>
    </row>
    <row r="234" spans="2:15" ht="18.75">
      <c r="B234" s="98">
        <f t="shared" si="16"/>
        <v>44789</v>
      </c>
      <c r="C234" s="99" t="str">
        <f t="shared" si="17"/>
        <v/>
      </c>
      <c r="D234" s="93" t="str">
        <f t="shared" si="15"/>
        <v>Montag</v>
      </c>
      <c r="E234" s="103">
        <f t="shared" si="18"/>
        <v>44788</v>
      </c>
      <c r="F234" s="79"/>
      <c r="G234" s="79"/>
      <c r="H234" s="79"/>
      <c r="I234" s="79"/>
      <c r="J234" s="79"/>
      <c r="K234" s="79"/>
      <c r="L234" s="79"/>
      <c r="M234" s="79"/>
      <c r="N234" s="79"/>
      <c r="O234" s="79"/>
    </row>
    <row r="235" spans="2:15" ht="18.75">
      <c r="B235" s="98" t="str">
        <f t="shared" si="16"/>
        <v/>
      </c>
      <c r="C235" s="99" t="str">
        <f t="shared" si="17"/>
        <v/>
      </c>
      <c r="D235" s="93" t="str">
        <f t="shared" si="15"/>
        <v>Dienstag</v>
      </c>
      <c r="E235" s="103">
        <f t="shared" si="18"/>
        <v>44789</v>
      </c>
      <c r="F235" s="79"/>
      <c r="G235" s="79"/>
      <c r="H235" s="79"/>
      <c r="I235" s="79"/>
      <c r="J235" s="79"/>
      <c r="K235" s="79"/>
      <c r="L235" s="79"/>
      <c r="M235" s="79"/>
      <c r="N235" s="79"/>
      <c r="O235" s="79"/>
    </row>
    <row r="236" spans="2:15" ht="18.75">
      <c r="B236" s="98" t="str">
        <f t="shared" si="16"/>
        <v/>
      </c>
      <c r="C236" s="99" t="str">
        <f t="shared" si="17"/>
        <v/>
      </c>
      <c r="D236" s="93" t="str">
        <f t="shared" si="15"/>
        <v>Mittwoch</v>
      </c>
      <c r="E236" s="103">
        <f t="shared" si="18"/>
        <v>44790</v>
      </c>
      <c r="F236" s="79"/>
      <c r="G236" s="79"/>
      <c r="H236" s="79"/>
      <c r="I236" s="79"/>
      <c r="J236" s="79"/>
      <c r="K236" s="79"/>
      <c r="L236" s="79"/>
      <c r="M236" s="79"/>
      <c r="N236" s="79"/>
      <c r="O236" s="79"/>
    </row>
    <row r="237" spans="2:15" ht="18.75">
      <c r="B237" s="98" t="str">
        <f t="shared" si="16"/>
        <v/>
      </c>
      <c r="C237" s="99">
        <f t="shared" si="17"/>
        <v>33</v>
      </c>
      <c r="D237" s="93" t="str">
        <f t="shared" si="15"/>
        <v>Donnerstag</v>
      </c>
      <c r="E237" s="103">
        <f t="shared" si="18"/>
        <v>44791</v>
      </c>
      <c r="F237" s="79"/>
      <c r="G237" s="79"/>
      <c r="H237" s="79"/>
      <c r="I237" s="79"/>
      <c r="J237" s="79"/>
      <c r="K237" s="79"/>
      <c r="L237" s="79"/>
      <c r="M237" s="79"/>
      <c r="N237" s="79"/>
      <c r="O237" s="79"/>
    </row>
    <row r="238" spans="2:15" ht="18.75">
      <c r="B238" s="98" t="str">
        <f t="shared" si="16"/>
        <v/>
      </c>
      <c r="C238" s="99" t="str">
        <f t="shared" si="17"/>
        <v/>
      </c>
      <c r="D238" s="93" t="str">
        <f t="shared" si="15"/>
        <v>Freitag</v>
      </c>
      <c r="E238" s="103">
        <f t="shared" si="18"/>
        <v>44792</v>
      </c>
      <c r="F238" s="79"/>
      <c r="G238" s="79"/>
      <c r="H238" s="79"/>
      <c r="I238" s="79"/>
      <c r="J238" s="79"/>
      <c r="K238" s="79"/>
      <c r="L238" s="79"/>
      <c r="M238" s="79"/>
      <c r="N238" s="79"/>
      <c r="O238" s="79"/>
    </row>
    <row r="239" spans="2:15" ht="18.75">
      <c r="B239" s="98" t="str">
        <f t="shared" si="16"/>
        <v/>
      </c>
      <c r="C239" s="99" t="str">
        <f t="shared" si="17"/>
        <v/>
      </c>
      <c r="D239" s="93" t="str">
        <f t="shared" si="15"/>
        <v>Samstag</v>
      </c>
      <c r="E239" s="103">
        <f t="shared" si="18"/>
        <v>44793</v>
      </c>
      <c r="F239" s="79"/>
      <c r="G239" s="79"/>
      <c r="H239" s="79"/>
      <c r="I239" s="79"/>
      <c r="J239" s="79"/>
      <c r="K239" s="79"/>
      <c r="L239" s="79"/>
      <c r="M239" s="79"/>
      <c r="N239" s="79"/>
      <c r="O239" s="79"/>
    </row>
    <row r="240" spans="2:15" ht="18.75">
      <c r="B240" s="98" t="str">
        <f t="shared" si="16"/>
        <v/>
      </c>
      <c r="C240" s="99" t="str">
        <f t="shared" si="17"/>
        <v/>
      </c>
      <c r="D240" s="93" t="str">
        <f t="shared" si="15"/>
        <v>Sonntag</v>
      </c>
      <c r="E240" s="103">
        <f t="shared" si="18"/>
        <v>44794</v>
      </c>
      <c r="F240" s="79"/>
      <c r="G240" s="79"/>
      <c r="H240" s="79"/>
      <c r="I240" s="79"/>
      <c r="J240" s="79"/>
      <c r="K240" s="79"/>
      <c r="L240" s="79"/>
      <c r="M240" s="79"/>
      <c r="N240" s="79"/>
      <c r="O240" s="79"/>
    </row>
    <row r="241" spans="2:15" ht="18.75">
      <c r="B241" s="98" t="str">
        <f t="shared" si="16"/>
        <v/>
      </c>
      <c r="C241" s="99" t="str">
        <f t="shared" si="17"/>
        <v/>
      </c>
      <c r="D241" s="93" t="str">
        <f t="shared" si="15"/>
        <v>Montag</v>
      </c>
      <c r="E241" s="103">
        <f t="shared" si="18"/>
        <v>44795</v>
      </c>
      <c r="F241" s="79"/>
      <c r="G241" s="79"/>
      <c r="H241" s="79"/>
      <c r="I241" s="79"/>
      <c r="J241" s="79"/>
      <c r="K241" s="79"/>
      <c r="L241" s="79"/>
      <c r="M241" s="79"/>
      <c r="N241" s="79"/>
      <c r="O241" s="79"/>
    </row>
    <row r="242" spans="2:15" ht="18.75">
      <c r="B242" s="98" t="str">
        <f t="shared" si="16"/>
        <v/>
      </c>
      <c r="C242" s="99" t="str">
        <f t="shared" si="17"/>
        <v/>
      </c>
      <c r="D242" s="93" t="str">
        <f t="shared" si="15"/>
        <v>Dienstag</v>
      </c>
      <c r="E242" s="103">
        <f t="shared" si="18"/>
        <v>44796</v>
      </c>
      <c r="F242" s="79"/>
      <c r="G242" s="79"/>
      <c r="H242" s="79"/>
      <c r="I242" s="79"/>
      <c r="J242" s="79"/>
      <c r="K242" s="79"/>
      <c r="L242" s="79"/>
      <c r="M242" s="79"/>
      <c r="N242" s="79"/>
      <c r="O242" s="79"/>
    </row>
    <row r="243" spans="2:15" ht="18.75">
      <c r="B243" s="98" t="str">
        <f t="shared" si="16"/>
        <v/>
      </c>
      <c r="C243" s="99" t="str">
        <f t="shared" si="17"/>
        <v/>
      </c>
      <c r="D243" s="93" t="str">
        <f t="shared" si="15"/>
        <v>Mittwoch</v>
      </c>
      <c r="E243" s="103">
        <f t="shared" si="18"/>
        <v>44797</v>
      </c>
      <c r="F243" s="79"/>
      <c r="G243" s="79"/>
      <c r="H243" s="79"/>
      <c r="I243" s="79"/>
      <c r="J243" s="79"/>
      <c r="K243" s="79"/>
      <c r="L243" s="79"/>
      <c r="M243" s="79"/>
      <c r="N243" s="79"/>
      <c r="O243" s="79"/>
    </row>
    <row r="244" spans="2:15" ht="18.75">
      <c r="B244" s="98" t="str">
        <f t="shared" si="16"/>
        <v/>
      </c>
      <c r="C244" s="99">
        <f t="shared" si="17"/>
        <v>34</v>
      </c>
      <c r="D244" s="93" t="str">
        <f t="shared" si="15"/>
        <v>Donnerstag</v>
      </c>
      <c r="E244" s="103">
        <f t="shared" si="18"/>
        <v>44798</v>
      </c>
      <c r="F244" s="79"/>
      <c r="G244" s="79"/>
      <c r="H244" s="79"/>
      <c r="I244" s="79"/>
      <c r="J244" s="79"/>
      <c r="K244" s="79"/>
      <c r="L244" s="79"/>
      <c r="M244" s="79"/>
      <c r="N244" s="79"/>
      <c r="O244" s="79"/>
    </row>
    <row r="245" spans="2:15" ht="18.75">
      <c r="B245" s="98" t="str">
        <f t="shared" si="16"/>
        <v/>
      </c>
      <c r="C245" s="99" t="str">
        <f t="shared" si="17"/>
        <v/>
      </c>
      <c r="D245" s="93" t="str">
        <f t="shared" si="15"/>
        <v>Freitag</v>
      </c>
      <c r="E245" s="103">
        <f t="shared" si="18"/>
        <v>44799</v>
      </c>
      <c r="F245" s="79"/>
      <c r="G245" s="79"/>
      <c r="H245" s="79"/>
      <c r="I245" s="79"/>
      <c r="J245" s="79"/>
      <c r="K245" s="79"/>
      <c r="L245" s="79"/>
      <c r="M245" s="79"/>
      <c r="N245" s="79"/>
      <c r="O245" s="79"/>
    </row>
    <row r="246" spans="2:15" ht="18.75">
      <c r="B246" s="98" t="str">
        <f t="shared" si="16"/>
        <v/>
      </c>
      <c r="C246" s="99" t="str">
        <f t="shared" si="17"/>
        <v/>
      </c>
      <c r="D246" s="93" t="str">
        <f t="shared" si="15"/>
        <v>Samstag</v>
      </c>
      <c r="E246" s="103">
        <f t="shared" si="18"/>
        <v>44800</v>
      </c>
      <c r="F246" s="79"/>
      <c r="G246" s="79"/>
      <c r="H246" s="79"/>
      <c r="I246" s="79"/>
      <c r="J246" s="79"/>
      <c r="K246" s="79"/>
      <c r="L246" s="79"/>
      <c r="M246" s="79"/>
      <c r="N246" s="79"/>
      <c r="O246" s="79"/>
    </row>
    <row r="247" spans="2:15" ht="18.75">
      <c r="B247" s="98" t="str">
        <f t="shared" si="16"/>
        <v/>
      </c>
      <c r="C247" s="99" t="str">
        <f t="shared" si="17"/>
        <v/>
      </c>
      <c r="D247" s="93" t="str">
        <f t="shared" si="15"/>
        <v>Sonntag</v>
      </c>
      <c r="E247" s="103">
        <f t="shared" si="18"/>
        <v>44801</v>
      </c>
      <c r="F247" s="79"/>
      <c r="G247" s="79"/>
      <c r="H247" s="79"/>
      <c r="I247" s="79"/>
      <c r="J247" s="79"/>
      <c r="K247" s="79"/>
      <c r="L247" s="79"/>
      <c r="M247" s="79"/>
      <c r="N247" s="79"/>
      <c r="O247" s="79"/>
    </row>
    <row r="248" spans="2:15" ht="18.75">
      <c r="B248" s="98" t="str">
        <f t="shared" si="16"/>
        <v/>
      </c>
      <c r="C248" s="99" t="str">
        <f t="shared" si="17"/>
        <v/>
      </c>
      <c r="D248" s="93" t="str">
        <f t="shared" si="15"/>
        <v>Montag</v>
      </c>
      <c r="E248" s="103">
        <f t="shared" si="18"/>
        <v>44802</v>
      </c>
      <c r="F248" s="79"/>
      <c r="G248" s="79"/>
      <c r="H248" s="79"/>
      <c r="I248" s="79"/>
      <c r="J248" s="79"/>
      <c r="K248" s="79"/>
      <c r="L248" s="79"/>
      <c r="M248" s="79"/>
      <c r="N248" s="79"/>
      <c r="O248" s="79"/>
    </row>
    <row r="249" spans="2:15" ht="18.75">
      <c r="B249" s="98" t="str">
        <f t="shared" si="16"/>
        <v/>
      </c>
      <c r="C249" s="99" t="str">
        <f t="shared" si="17"/>
        <v/>
      </c>
      <c r="D249" s="93" t="str">
        <f t="shared" si="15"/>
        <v>Dienstag</v>
      </c>
      <c r="E249" s="103">
        <f t="shared" si="18"/>
        <v>44803</v>
      </c>
      <c r="F249" s="79"/>
      <c r="G249" s="79"/>
      <c r="H249" s="79"/>
      <c r="I249" s="79"/>
      <c r="J249" s="79"/>
      <c r="K249" s="79"/>
      <c r="L249" s="79"/>
      <c r="M249" s="79"/>
      <c r="N249" s="79"/>
      <c r="O249" s="79"/>
    </row>
    <row r="250" spans="2:15" ht="18.75">
      <c r="B250" s="98" t="str">
        <f t="shared" si="16"/>
        <v/>
      </c>
      <c r="C250" s="99" t="str">
        <f t="shared" si="17"/>
        <v/>
      </c>
      <c r="D250" s="93" t="str">
        <f t="shared" si="15"/>
        <v>Mittwoch</v>
      </c>
      <c r="E250" s="103">
        <f t="shared" si="18"/>
        <v>44804</v>
      </c>
      <c r="F250" s="79"/>
      <c r="G250" s="79"/>
      <c r="H250" s="79"/>
      <c r="I250" s="79"/>
      <c r="J250" s="79"/>
      <c r="K250" s="79"/>
      <c r="L250" s="79"/>
      <c r="M250" s="79"/>
      <c r="N250" s="79"/>
      <c r="O250" s="79"/>
    </row>
    <row r="251" spans="2:15" ht="18.75">
      <c r="B251" s="98" t="str">
        <f t="shared" si="16"/>
        <v/>
      </c>
      <c r="C251" s="99">
        <f t="shared" si="17"/>
        <v>35</v>
      </c>
      <c r="D251" s="93" t="str">
        <f t="shared" si="15"/>
        <v>Donnerstag</v>
      </c>
      <c r="E251" s="103">
        <f t="shared" si="18"/>
        <v>44805</v>
      </c>
      <c r="F251" s="79"/>
      <c r="G251" s="79"/>
      <c r="H251" s="79"/>
      <c r="I251" s="79"/>
      <c r="J251" s="79"/>
      <c r="K251" s="79"/>
      <c r="L251" s="79"/>
      <c r="M251" s="79"/>
      <c r="N251" s="79"/>
      <c r="O251" s="79"/>
    </row>
    <row r="252" spans="2:15" ht="18.75">
      <c r="B252" s="98" t="str">
        <f t="shared" si="16"/>
        <v/>
      </c>
      <c r="C252" s="99" t="str">
        <f t="shared" si="17"/>
        <v/>
      </c>
      <c r="D252" s="93" t="str">
        <f t="shared" si="15"/>
        <v>Freitag</v>
      </c>
      <c r="E252" s="103">
        <f t="shared" si="18"/>
        <v>44806</v>
      </c>
      <c r="F252" s="79"/>
      <c r="G252" s="79"/>
      <c r="H252" s="79"/>
      <c r="I252" s="79"/>
      <c r="J252" s="79"/>
      <c r="K252" s="79"/>
      <c r="L252" s="79"/>
      <c r="M252" s="79"/>
      <c r="N252" s="79"/>
      <c r="O252" s="79"/>
    </row>
    <row r="253" spans="2:15" ht="18.75">
      <c r="B253" s="98" t="str">
        <f t="shared" si="16"/>
        <v/>
      </c>
      <c r="C253" s="99" t="str">
        <f t="shared" si="17"/>
        <v/>
      </c>
      <c r="D253" s="93" t="str">
        <f t="shared" si="15"/>
        <v>Samstag</v>
      </c>
      <c r="E253" s="103">
        <f t="shared" si="18"/>
        <v>44807</v>
      </c>
      <c r="F253" s="79"/>
      <c r="G253" s="79"/>
      <c r="H253" s="79"/>
      <c r="I253" s="79"/>
      <c r="J253" s="79"/>
      <c r="K253" s="79"/>
      <c r="L253" s="79"/>
      <c r="M253" s="79"/>
      <c r="N253" s="79"/>
      <c r="O253" s="79"/>
    </row>
    <row r="254" spans="2:15" ht="18.75">
      <c r="B254" s="98" t="str">
        <f t="shared" si="16"/>
        <v/>
      </c>
      <c r="C254" s="99" t="str">
        <f t="shared" si="17"/>
        <v/>
      </c>
      <c r="D254" s="93" t="str">
        <f t="shared" si="15"/>
        <v>Sonntag</v>
      </c>
      <c r="E254" s="103">
        <f t="shared" si="18"/>
        <v>44808</v>
      </c>
      <c r="F254" s="79"/>
      <c r="G254" s="79"/>
      <c r="H254" s="79"/>
      <c r="I254" s="79"/>
      <c r="J254" s="79"/>
      <c r="K254" s="79"/>
      <c r="L254" s="79"/>
      <c r="M254" s="79"/>
      <c r="N254" s="79"/>
      <c r="O254" s="79"/>
    </row>
    <row r="255" spans="2:15" ht="18.75">
      <c r="B255" s="98" t="str">
        <f t="shared" si="16"/>
        <v/>
      </c>
      <c r="C255" s="99" t="str">
        <f t="shared" si="17"/>
        <v/>
      </c>
      <c r="D255" s="93" t="str">
        <f t="shared" si="15"/>
        <v>Montag</v>
      </c>
      <c r="E255" s="103">
        <f t="shared" si="18"/>
        <v>44809</v>
      </c>
      <c r="F255" s="79"/>
      <c r="G255" s="79"/>
      <c r="H255" s="79"/>
      <c r="I255" s="79"/>
      <c r="J255" s="79"/>
      <c r="K255" s="79"/>
      <c r="L255" s="79"/>
      <c r="M255" s="79"/>
      <c r="N255" s="79"/>
      <c r="O255" s="79"/>
    </row>
    <row r="256" spans="2:15" ht="18.75">
      <c r="B256" s="98" t="str">
        <f t="shared" si="16"/>
        <v/>
      </c>
      <c r="C256" s="99" t="str">
        <f t="shared" si="17"/>
        <v/>
      </c>
      <c r="D256" s="93" t="str">
        <f t="shared" si="15"/>
        <v>Dienstag</v>
      </c>
      <c r="E256" s="103">
        <f t="shared" si="18"/>
        <v>44810</v>
      </c>
      <c r="F256" s="79"/>
      <c r="G256" s="79"/>
      <c r="H256" s="79"/>
      <c r="I256" s="79"/>
      <c r="J256" s="79"/>
      <c r="K256" s="79"/>
      <c r="L256" s="79"/>
      <c r="M256" s="79"/>
      <c r="N256" s="79"/>
      <c r="O256" s="79"/>
    </row>
    <row r="257" spans="2:15" ht="18.75">
      <c r="B257" s="98" t="str">
        <f t="shared" si="16"/>
        <v/>
      </c>
      <c r="C257" s="99" t="str">
        <f t="shared" si="17"/>
        <v/>
      </c>
      <c r="D257" s="93" t="str">
        <f t="shared" si="15"/>
        <v>Mittwoch</v>
      </c>
      <c r="E257" s="103">
        <f t="shared" si="18"/>
        <v>44811</v>
      </c>
      <c r="F257" s="79"/>
      <c r="G257" s="79"/>
      <c r="H257" s="79"/>
      <c r="I257" s="79"/>
      <c r="J257" s="79"/>
      <c r="K257" s="79"/>
      <c r="L257" s="79"/>
      <c r="M257" s="79"/>
      <c r="N257" s="79"/>
      <c r="O257" s="79"/>
    </row>
    <row r="258" spans="2:15" ht="18.75">
      <c r="B258" s="98" t="str">
        <f t="shared" si="16"/>
        <v/>
      </c>
      <c r="C258" s="99">
        <f t="shared" si="17"/>
        <v>36</v>
      </c>
      <c r="D258" s="93" t="str">
        <f t="shared" si="15"/>
        <v>Donnerstag</v>
      </c>
      <c r="E258" s="103">
        <f t="shared" si="18"/>
        <v>44812</v>
      </c>
      <c r="F258" s="79"/>
      <c r="G258" s="79"/>
      <c r="H258" s="79"/>
      <c r="I258" s="79"/>
      <c r="J258" s="79"/>
      <c r="K258" s="79"/>
      <c r="L258" s="79"/>
      <c r="M258" s="79"/>
      <c r="N258" s="79"/>
      <c r="O258" s="79"/>
    </row>
    <row r="259" spans="2:15" ht="18.75">
      <c r="B259" s="98" t="str">
        <f t="shared" si="16"/>
        <v/>
      </c>
      <c r="C259" s="99" t="str">
        <f t="shared" si="17"/>
        <v/>
      </c>
      <c r="D259" s="93" t="str">
        <f t="shared" si="15"/>
        <v>Freitag</v>
      </c>
      <c r="E259" s="103">
        <f t="shared" si="18"/>
        <v>44813</v>
      </c>
      <c r="F259" s="79"/>
      <c r="G259" s="79"/>
      <c r="H259" s="79"/>
      <c r="I259" s="79"/>
      <c r="J259" s="79"/>
      <c r="K259" s="79"/>
      <c r="L259" s="79"/>
      <c r="M259" s="79"/>
      <c r="N259" s="79"/>
      <c r="O259" s="79"/>
    </row>
    <row r="260" spans="2:15" ht="18.75">
      <c r="B260" s="98" t="str">
        <f t="shared" si="16"/>
        <v/>
      </c>
      <c r="C260" s="99" t="str">
        <f t="shared" si="17"/>
        <v/>
      </c>
      <c r="D260" s="93" t="str">
        <f t="shared" si="15"/>
        <v>Samstag</v>
      </c>
      <c r="E260" s="103">
        <f t="shared" si="18"/>
        <v>44814</v>
      </c>
      <c r="F260" s="79"/>
      <c r="G260" s="79"/>
      <c r="H260" s="79"/>
      <c r="I260" s="79"/>
      <c r="J260" s="79"/>
      <c r="K260" s="79"/>
      <c r="L260" s="79"/>
      <c r="M260" s="79"/>
      <c r="N260" s="79"/>
      <c r="O260" s="79"/>
    </row>
    <row r="261" spans="2:15" ht="18.75">
      <c r="B261" s="98" t="str">
        <f t="shared" si="16"/>
        <v/>
      </c>
      <c r="C261" s="99" t="str">
        <f t="shared" si="17"/>
        <v/>
      </c>
      <c r="D261" s="93" t="str">
        <f t="shared" si="15"/>
        <v>Sonntag</v>
      </c>
      <c r="E261" s="103">
        <f t="shared" si="18"/>
        <v>44815</v>
      </c>
      <c r="F261" s="79"/>
      <c r="G261" s="79"/>
      <c r="H261" s="79"/>
      <c r="I261" s="79"/>
      <c r="J261" s="79"/>
      <c r="K261" s="79"/>
      <c r="L261" s="79"/>
      <c r="M261" s="79"/>
      <c r="N261" s="79"/>
      <c r="O261" s="79"/>
    </row>
    <row r="262" spans="2:15" ht="18.75">
      <c r="B262" s="98" t="str">
        <f t="shared" si="16"/>
        <v/>
      </c>
      <c r="C262" s="99" t="str">
        <f t="shared" si="17"/>
        <v/>
      </c>
      <c r="D262" s="93" t="str">
        <f t="shared" si="15"/>
        <v>Montag</v>
      </c>
      <c r="E262" s="103">
        <f t="shared" si="18"/>
        <v>44816</v>
      </c>
      <c r="F262" s="79"/>
      <c r="G262" s="79"/>
      <c r="H262" s="79"/>
      <c r="I262" s="79"/>
      <c r="J262" s="79"/>
      <c r="K262" s="79"/>
      <c r="L262" s="79"/>
      <c r="M262" s="79"/>
      <c r="N262" s="79"/>
      <c r="O262" s="79"/>
    </row>
    <row r="263" spans="2:15" ht="18.75">
      <c r="B263" s="98" t="str">
        <f t="shared" si="16"/>
        <v/>
      </c>
      <c r="C263" s="99" t="str">
        <f t="shared" si="17"/>
        <v/>
      </c>
      <c r="D263" s="93" t="str">
        <f t="shared" si="15"/>
        <v>Dienstag</v>
      </c>
      <c r="E263" s="103">
        <f t="shared" si="18"/>
        <v>44817</v>
      </c>
      <c r="F263" s="79"/>
      <c r="G263" s="79"/>
      <c r="H263" s="79"/>
      <c r="I263" s="79"/>
      <c r="J263" s="79"/>
      <c r="K263" s="79"/>
      <c r="L263" s="79"/>
      <c r="M263" s="79"/>
      <c r="N263" s="79"/>
      <c r="O263" s="79"/>
    </row>
    <row r="264" spans="2:15" ht="18.75">
      <c r="B264" s="98" t="str">
        <f t="shared" si="16"/>
        <v/>
      </c>
      <c r="C264" s="99" t="str">
        <f t="shared" si="17"/>
        <v/>
      </c>
      <c r="D264" s="93" t="str">
        <f t="shared" si="15"/>
        <v>Mittwoch</v>
      </c>
      <c r="E264" s="103">
        <f t="shared" si="18"/>
        <v>44818</v>
      </c>
      <c r="F264" s="79"/>
      <c r="G264" s="79"/>
      <c r="H264" s="79"/>
      <c r="I264" s="79"/>
      <c r="J264" s="79"/>
      <c r="K264" s="79"/>
      <c r="L264" s="79"/>
      <c r="M264" s="79"/>
      <c r="N264" s="79"/>
      <c r="O264" s="79"/>
    </row>
    <row r="265" spans="2:15" ht="18.75">
      <c r="B265" s="98">
        <f t="shared" si="16"/>
        <v>44820</v>
      </c>
      <c r="C265" s="99">
        <f t="shared" si="17"/>
        <v>37</v>
      </c>
      <c r="D265" s="93" t="str">
        <f t="shared" si="15"/>
        <v>Donnerstag</v>
      </c>
      <c r="E265" s="103">
        <f t="shared" si="18"/>
        <v>44819</v>
      </c>
      <c r="F265" s="79"/>
      <c r="G265" s="79"/>
      <c r="H265" s="79"/>
      <c r="I265" s="79"/>
      <c r="J265" s="79"/>
      <c r="K265" s="79"/>
      <c r="L265" s="79"/>
      <c r="M265" s="79"/>
      <c r="N265" s="79"/>
      <c r="O265" s="79"/>
    </row>
    <row r="266" spans="2:15" ht="18.75">
      <c r="B266" s="98" t="str">
        <f t="shared" si="16"/>
        <v/>
      </c>
      <c r="C266" s="99" t="str">
        <f t="shared" si="17"/>
        <v/>
      </c>
      <c r="D266" s="93" t="str">
        <f t="shared" si="15"/>
        <v>Freitag</v>
      </c>
      <c r="E266" s="103">
        <f t="shared" si="18"/>
        <v>44820</v>
      </c>
      <c r="F266" s="79"/>
      <c r="G266" s="79"/>
      <c r="H266" s="79"/>
      <c r="I266" s="79"/>
      <c r="J266" s="79"/>
      <c r="K266" s="79"/>
      <c r="L266" s="79"/>
      <c r="M266" s="79"/>
      <c r="N266" s="79"/>
      <c r="O266" s="79"/>
    </row>
    <row r="267" spans="2:15" ht="18.75">
      <c r="B267" s="98" t="str">
        <f t="shared" si="16"/>
        <v/>
      </c>
      <c r="C267" s="99" t="str">
        <f t="shared" si="17"/>
        <v/>
      </c>
      <c r="D267" s="93" t="str">
        <f t="shared" ref="D267:D330" si="19">TEXT(E267,"TTTT")</f>
        <v>Samstag</v>
      </c>
      <c r="E267" s="103">
        <f t="shared" si="18"/>
        <v>44821</v>
      </c>
      <c r="F267" s="79"/>
      <c r="G267" s="79"/>
      <c r="H267" s="79"/>
      <c r="I267" s="79"/>
      <c r="J267" s="79"/>
      <c r="K267" s="79"/>
      <c r="L267" s="79"/>
      <c r="M267" s="79"/>
      <c r="N267" s="79"/>
      <c r="O267" s="79"/>
    </row>
    <row r="268" spans="2:15" ht="18.75">
      <c r="B268" s="98" t="str">
        <f t="shared" si="16"/>
        <v/>
      </c>
      <c r="C268" s="99" t="str">
        <f t="shared" si="17"/>
        <v/>
      </c>
      <c r="D268" s="93" t="str">
        <f t="shared" si="19"/>
        <v>Sonntag</v>
      </c>
      <c r="E268" s="103">
        <f t="shared" si="18"/>
        <v>44822</v>
      </c>
      <c r="F268" s="79"/>
      <c r="G268" s="79"/>
      <c r="H268" s="79"/>
      <c r="I268" s="79"/>
      <c r="J268" s="79"/>
      <c r="K268" s="79"/>
      <c r="L268" s="79"/>
      <c r="M268" s="79"/>
      <c r="N268" s="79"/>
      <c r="O268" s="79"/>
    </row>
    <row r="269" spans="2:15" ht="18.75">
      <c r="B269" s="98" t="str">
        <f t="shared" si="16"/>
        <v/>
      </c>
      <c r="C269" s="99" t="str">
        <f t="shared" si="17"/>
        <v/>
      </c>
      <c r="D269" s="93" t="str">
        <f t="shared" si="19"/>
        <v>Montag</v>
      </c>
      <c r="E269" s="103">
        <f t="shared" si="18"/>
        <v>44823</v>
      </c>
      <c r="F269" s="79"/>
      <c r="G269" s="79"/>
      <c r="H269" s="79"/>
      <c r="I269" s="79"/>
      <c r="J269" s="79"/>
      <c r="K269" s="79"/>
      <c r="L269" s="79"/>
      <c r="M269" s="79"/>
      <c r="N269" s="79"/>
      <c r="O269" s="79"/>
    </row>
    <row r="270" spans="2:15" ht="18.75">
      <c r="B270" s="98" t="str">
        <f t="shared" si="16"/>
        <v/>
      </c>
      <c r="C270" s="99" t="str">
        <f t="shared" si="17"/>
        <v/>
      </c>
      <c r="D270" s="93" t="str">
        <f t="shared" si="19"/>
        <v>Dienstag</v>
      </c>
      <c r="E270" s="103">
        <f t="shared" si="18"/>
        <v>44824</v>
      </c>
      <c r="F270" s="79"/>
      <c r="G270" s="79"/>
      <c r="H270" s="79"/>
      <c r="I270" s="79"/>
      <c r="J270" s="79"/>
      <c r="K270" s="79"/>
      <c r="L270" s="79"/>
      <c r="M270" s="79"/>
      <c r="N270" s="79"/>
      <c r="O270" s="79"/>
    </row>
    <row r="271" spans="2:15" ht="18.75">
      <c r="B271" s="98" t="str">
        <f t="shared" si="16"/>
        <v/>
      </c>
      <c r="C271" s="99" t="str">
        <f t="shared" si="17"/>
        <v/>
      </c>
      <c r="D271" s="93" t="str">
        <f t="shared" si="19"/>
        <v>Mittwoch</v>
      </c>
      <c r="E271" s="103">
        <f t="shared" si="18"/>
        <v>44825</v>
      </c>
      <c r="F271" s="79"/>
      <c r="G271" s="79"/>
      <c r="H271" s="79"/>
      <c r="I271" s="79"/>
      <c r="J271" s="79"/>
      <c r="K271" s="79"/>
      <c r="L271" s="79"/>
      <c r="M271" s="79"/>
      <c r="N271" s="79"/>
      <c r="O271" s="79"/>
    </row>
    <row r="272" spans="2:15" ht="18.75">
      <c r="B272" s="98" t="str">
        <f t="shared" si="16"/>
        <v/>
      </c>
      <c r="C272" s="99">
        <f t="shared" si="17"/>
        <v>38</v>
      </c>
      <c r="D272" s="93" t="str">
        <f t="shared" si="19"/>
        <v>Donnerstag</v>
      </c>
      <c r="E272" s="103">
        <f t="shared" si="18"/>
        <v>44826</v>
      </c>
      <c r="F272" s="79"/>
      <c r="G272" s="79"/>
      <c r="H272" s="79"/>
      <c r="I272" s="79"/>
      <c r="J272" s="79"/>
      <c r="K272" s="79"/>
      <c r="L272" s="79"/>
      <c r="M272" s="79"/>
      <c r="N272" s="79"/>
      <c r="O272" s="79"/>
    </row>
    <row r="273" spans="2:15" ht="18.75">
      <c r="B273" s="98" t="str">
        <f t="shared" si="16"/>
        <v/>
      </c>
      <c r="C273" s="99" t="str">
        <f t="shared" si="17"/>
        <v/>
      </c>
      <c r="D273" s="93" t="str">
        <f t="shared" si="19"/>
        <v>Freitag</v>
      </c>
      <c r="E273" s="103">
        <f t="shared" si="18"/>
        <v>44827</v>
      </c>
      <c r="F273" s="79"/>
      <c r="G273" s="79"/>
      <c r="H273" s="79"/>
      <c r="I273" s="79"/>
      <c r="J273" s="79"/>
      <c r="K273" s="79"/>
      <c r="L273" s="79"/>
      <c r="M273" s="79"/>
      <c r="N273" s="79"/>
      <c r="O273" s="79"/>
    </row>
    <row r="274" spans="2:15" ht="18.75">
      <c r="B274" s="98" t="str">
        <f t="shared" si="16"/>
        <v/>
      </c>
      <c r="C274" s="99" t="str">
        <f t="shared" si="17"/>
        <v/>
      </c>
      <c r="D274" s="93" t="str">
        <f t="shared" si="19"/>
        <v>Samstag</v>
      </c>
      <c r="E274" s="103">
        <f t="shared" si="18"/>
        <v>44828</v>
      </c>
      <c r="F274" s="79"/>
      <c r="G274" s="79"/>
      <c r="H274" s="79"/>
      <c r="I274" s="79"/>
      <c r="J274" s="79"/>
      <c r="K274" s="79"/>
      <c r="L274" s="79"/>
      <c r="M274" s="79"/>
      <c r="N274" s="79"/>
      <c r="O274" s="79"/>
    </row>
    <row r="275" spans="2:15" ht="18.75">
      <c r="B275" s="98" t="str">
        <f t="shared" si="16"/>
        <v/>
      </c>
      <c r="C275" s="99" t="str">
        <f t="shared" si="17"/>
        <v/>
      </c>
      <c r="D275" s="93" t="str">
        <f t="shared" si="19"/>
        <v>Sonntag</v>
      </c>
      <c r="E275" s="103">
        <f t="shared" si="18"/>
        <v>44829</v>
      </c>
      <c r="F275" s="79"/>
      <c r="G275" s="79"/>
      <c r="H275" s="79"/>
      <c r="I275" s="79"/>
      <c r="J275" s="79"/>
      <c r="K275" s="79"/>
      <c r="L275" s="79"/>
      <c r="M275" s="79"/>
      <c r="N275" s="79"/>
      <c r="O275" s="79"/>
    </row>
    <row r="276" spans="2:15" ht="18.75">
      <c r="B276" s="98" t="str">
        <f t="shared" si="16"/>
        <v/>
      </c>
      <c r="C276" s="99" t="str">
        <f t="shared" si="17"/>
        <v/>
      </c>
      <c r="D276" s="93" t="str">
        <f t="shared" si="19"/>
        <v>Montag</v>
      </c>
      <c r="E276" s="103">
        <f t="shared" si="18"/>
        <v>44830</v>
      </c>
      <c r="F276" s="79"/>
      <c r="G276" s="79"/>
      <c r="H276" s="79"/>
      <c r="I276" s="79"/>
      <c r="J276" s="79"/>
      <c r="K276" s="79"/>
      <c r="L276" s="79"/>
      <c r="M276" s="79"/>
      <c r="N276" s="79"/>
      <c r="O276" s="79"/>
    </row>
    <row r="277" spans="2:15" ht="18.75">
      <c r="B277" s="98" t="str">
        <f t="shared" si="16"/>
        <v/>
      </c>
      <c r="C277" s="99" t="str">
        <f t="shared" si="17"/>
        <v/>
      </c>
      <c r="D277" s="93" t="str">
        <f t="shared" si="19"/>
        <v>Dienstag</v>
      </c>
      <c r="E277" s="103">
        <f t="shared" si="18"/>
        <v>44831</v>
      </c>
      <c r="F277" s="79"/>
      <c r="G277" s="79"/>
      <c r="H277" s="79"/>
      <c r="I277" s="79"/>
      <c r="J277" s="79"/>
      <c r="K277" s="79"/>
      <c r="L277" s="79"/>
      <c r="M277" s="79"/>
      <c r="N277" s="79"/>
      <c r="O277" s="79"/>
    </row>
    <row r="278" spans="2:15" ht="18.75">
      <c r="B278" s="98" t="str">
        <f t="shared" si="16"/>
        <v/>
      </c>
      <c r="C278" s="99" t="str">
        <f t="shared" si="17"/>
        <v/>
      </c>
      <c r="D278" s="93" t="str">
        <f t="shared" si="19"/>
        <v>Mittwoch</v>
      </c>
      <c r="E278" s="103">
        <f t="shared" si="18"/>
        <v>44832</v>
      </c>
      <c r="F278" s="79"/>
      <c r="G278" s="79"/>
      <c r="H278" s="79"/>
      <c r="I278" s="79"/>
      <c r="J278" s="79"/>
      <c r="K278" s="79"/>
      <c r="L278" s="79"/>
      <c r="M278" s="79"/>
      <c r="N278" s="79"/>
      <c r="O278" s="79"/>
    </row>
    <row r="279" spans="2:15" ht="18.75">
      <c r="B279" s="98" t="str">
        <f t="shared" si="16"/>
        <v/>
      </c>
      <c r="C279" s="99">
        <f t="shared" si="17"/>
        <v>39</v>
      </c>
      <c r="D279" s="93" t="str">
        <f t="shared" si="19"/>
        <v>Donnerstag</v>
      </c>
      <c r="E279" s="103">
        <f t="shared" si="18"/>
        <v>44833</v>
      </c>
      <c r="F279" s="79"/>
      <c r="G279" s="79"/>
      <c r="H279" s="79"/>
      <c r="I279" s="79"/>
      <c r="J279" s="79"/>
      <c r="K279" s="79"/>
      <c r="L279" s="79"/>
      <c r="M279" s="79"/>
      <c r="N279" s="79"/>
      <c r="O279" s="79"/>
    </row>
    <row r="280" spans="2:15" ht="18.75">
      <c r="B280" s="98" t="str">
        <f t="shared" si="16"/>
        <v/>
      </c>
      <c r="C280" s="99" t="str">
        <f t="shared" si="17"/>
        <v/>
      </c>
      <c r="D280" s="93" t="str">
        <f t="shared" si="19"/>
        <v>Freitag</v>
      </c>
      <c r="E280" s="103">
        <f t="shared" si="18"/>
        <v>44834</v>
      </c>
      <c r="F280" s="79"/>
      <c r="G280" s="79"/>
      <c r="H280" s="79"/>
      <c r="I280" s="79"/>
      <c r="J280" s="79"/>
      <c r="K280" s="79"/>
      <c r="L280" s="79"/>
      <c r="M280" s="79"/>
      <c r="N280" s="79"/>
      <c r="O280" s="79"/>
    </row>
    <row r="281" spans="2:15" ht="18.75">
      <c r="B281" s="98" t="str">
        <f t="shared" si="16"/>
        <v/>
      </c>
      <c r="C281" s="99" t="str">
        <f t="shared" si="17"/>
        <v/>
      </c>
      <c r="D281" s="93" t="str">
        <f t="shared" si="19"/>
        <v>Samstag</v>
      </c>
      <c r="E281" s="103">
        <f t="shared" si="18"/>
        <v>44835</v>
      </c>
      <c r="F281" s="79"/>
      <c r="G281" s="79"/>
      <c r="H281" s="79"/>
      <c r="I281" s="79"/>
      <c r="J281" s="79"/>
      <c r="K281" s="79"/>
      <c r="L281" s="79"/>
      <c r="M281" s="79"/>
      <c r="N281" s="79"/>
      <c r="O281" s="79"/>
    </row>
    <row r="282" spans="2:15" ht="18.75">
      <c r="B282" s="98" t="str">
        <f t="shared" si="16"/>
        <v/>
      </c>
      <c r="C282" s="99" t="str">
        <f t="shared" si="17"/>
        <v/>
      </c>
      <c r="D282" s="93" t="str">
        <f t="shared" si="19"/>
        <v>Sonntag</v>
      </c>
      <c r="E282" s="103">
        <f t="shared" si="18"/>
        <v>44836</v>
      </c>
      <c r="F282" s="79"/>
      <c r="G282" s="79"/>
      <c r="H282" s="79"/>
      <c r="I282" s="79"/>
      <c r="J282" s="79"/>
      <c r="K282" s="79"/>
      <c r="L282" s="79"/>
      <c r="M282" s="79"/>
      <c r="N282" s="79"/>
      <c r="O282" s="79"/>
    </row>
    <row r="283" spans="2:15" ht="18.75">
      <c r="B283" s="98" t="str">
        <f t="shared" si="16"/>
        <v/>
      </c>
      <c r="C283" s="99" t="str">
        <f t="shared" si="17"/>
        <v/>
      </c>
      <c r="D283" s="93" t="str">
        <f t="shared" si="19"/>
        <v>Montag</v>
      </c>
      <c r="E283" s="103">
        <f t="shared" si="18"/>
        <v>44837</v>
      </c>
      <c r="F283" s="79"/>
      <c r="G283" s="79"/>
      <c r="H283" s="79"/>
      <c r="I283" s="79"/>
      <c r="J283" s="79"/>
      <c r="K283" s="79"/>
      <c r="L283" s="79"/>
      <c r="M283" s="79"/>
      <c r="N283" s="79"/>
      <c r="O283" s="79"/>
    </row>
    <row r="284" spans="2:15" ht="18.75">
      <c r="B284" s="98" t="str">
        <f t="shared" si="16"/>
        <v/>
      </c>
      <c r="C284" s="99" t="str">
        <f t="shared" si="17"/>
        <v/>
      </c>
      <c r="D284" s="93" t="str">
        <f t="shared" si="19"/>
        <v>Dienstag</v>
      </c>
      <c r="E284" s="103">
        <f t="shared" si="18"/>
        <v>44838</v>
      </c>
      <c r="F284" s="79"/>
      <c r="G284" s="79"/>
      <c r="H284" s="79"/>
      <c r="I284" s="79"/>
      <c r="J284" s="79"/>
      <c r="K284" s="79"/>
      <c r="L284" s="79"/>
      <c r="M284" s="79"/>
      <c r="N284" s="79"/>
      <c r="O284" s="79"/>
    </row>
    <row r="285" spans="2:15" ht="18.75">
      <c r="B285" s="98" t="str">
        <f t="shared" si="16"/>
        <v/>
      </c>
      <c r="C285" s="99" t="str">
        <f t="shared" si="17"/>
        <v/>
      </c>
      <c r="D285" s="93" t="str">
        <f t="shared" si="19"/>
        <v>Mittwoch</v>
      </c>
      <c r="E285" s="103">
        <f t="shared" si="18"/>
        <v>44839</v>
      </c>
      <c r="F285" s="79"/>
      <c r="G285" s="79"/>
      <c r="H285" s="79"/>
      <c r="I285" s="79"/>
      <c r="J285" s="79"/>
      <c r="K285" s="79"/>
      <c r="L285" s="79"/>
      <c r="M285" s="79"/>
      <c r="N285" s="79"/>
      <c r="O285" s="79"/>
    </row>
    <row r="286" spans="2:15" ht="18.75">
      <c r="B286" s="98" t="str">
        <f t="shared" si="16"/>
        <v/>
      </c>
      <c r="C286" s="99">
        <f t="shared" si="17"/>
        <v>40</v>
      </c>
      <c r="D286" s="93" t="str">
        <f t="shared" si="19"/>
        <v>Donnerstag</v>
      </c>
      <c r="E286" s="103">
        <f t="shared" si="18"/>
        <v>44840</v>
      </c>
      <c r="F286" s="79"/>
      <c r="G286" s="79"/>
      <c r="H286" s="79"/>
      <c r="I286" s="79"/>
      <c r="J286" s="79"/>
      <c r="K286" s="79"/>
      <c r="L286" s="79"/>
      <c r="M286" s="79"/>
      <c r="N286" s="79"/>
      <c r="O286" s="79"/>
    </row>
    <row r="287" spans="2:15" ht="18.75">
      <c r="B287" s="98" t="str">
        <f t="shared" si="16"/>
        <v/>
      </c>
      <c r="C287" s="99" t="str">
        <f t="shared" si="17"/>
        <v/>
      </c>
      <c r="D287" s="93" t="str">
        <f t="shared" si="19"/>
        <v>Freitag</v>
      </c>
      <c r="E287" s="103">
        <f t="shared" si="18"/>
        <v>44841</v>
      </c>
      <c r="F287" s="79"/>
      <c r="G287" s="79"/>
      <c r="H287" s="79"/>
      <c r="I287" s="79"/>
      <c r="J287" s="79"/>
      <c r="K287" s="79"/>
      <c r="L287" s="79"/>
      <c r="M287" s="79"/>
      <c r="N287" s="79"/>
      <c r="O287" s="79"/>
    </row>
    <row r="288" spans="2:15" ht="18.75">
      <c r="B288" s="98" t="str">
        <f t="shared" si="16"/>
        <v/>
      </c>
      <c r="C288" s="99" t="str">
        <f t="shared" si="17"/>
        <v/>
      </c>
      <c r="D288" s="93" t="str">
        <f t="shared" si="19"/>
        <v>Samstag</v>
      </c>
      <c r="E288" s="103">
        <f t="shared" si="18"/>
        <v>44842</v>
      </c>
      <c r="F288" s="79"/>
      <c r="G288" s="79"/>
      <c r="H288" s="79"/>
      <c r="I288" s="79"/>
      <c r="J288" s="79"/>
      <c r="K288" s="79"/>
      <c r="L288" s="79"/>
      <c r="M288" s="79"/>
      <c r="N288" s="79"/>
      <c r="O288" s="79"/>
    </row>
    <row r="289" spans="2:15" ht="18.75">
      <c r="B289" s="98" t="str">
        <f t="shared" si="16"/>
        <v/>
      </c>
      <c r="C289" s="99" t="str">
        <f t="shared" si="17"/>
        <v/>
      </c>
      <c r="D289" s="93" t="str">
        <f t="shared" si="19"/>
        <v>Sonntag</v>
      </c>
      <c r="E289" s="103">
        <f t="shared" si="18"/>
        <v>44843</v>
      </c>
      <c r="F289" s="79"/>
      <c r="G289" s="79"/>
      <c r="H289" s="79"/>
      <c r="I289" s="79"/>
      <c r="J289" s="79"/>
      <c r="K289" s="79"/>
      <c r="L289" s="79"/>
      <c r="M289" s="79"/>
      <c r="N289" s="79"/>
      <c r="O289" s="79"/>
    </row>
    <row r="290" spans="2:15" ht="18.75">
      <c r="B290" s="98" t="str">
        <f t="shared" si="16"/>
        <v/>
      </c>
      <c r="C290" s="99" t="str">
        <f t="shared" si="17"/>
        <v/>
      </c>
      <c r="D290" s="93" t="str">
        <f t="shared" si="19"/>
        <v>Montag</v>
      </c>
      <c r="E290" s="103">
        <f t="shared" si="18"/>
        <v>44844</v>
      </c>
      <c r="F290" s="79"/>
      <c r="G290" s="79"/>
      <c r="H290" s="79"/>
      <c r="I290" s="79"/>
      <c r="J290" s="79"/>
      <c r="K290" s="79"/>
      <c r="L290" s="79"/>
      <c r="M290" s="79"/>
      <c r="N290" s="79"/>
      <c r="O290" s="79"/>
    </row>
    <row r="291" spans="2:15" ht="18.75">
      <c r="B291" s="98" t="str">
        <f t="shared" si="16"/>
        <v/>
      </c>
      <c r="C291" s="99" t="str">
        <f t="shared" si="17"/>
        <v/>
      </c>
      <c r="D291" s="93" t="str">
        <f t="shared" si="19"/>
        <v>Dienstag</v>
      </c>
      <c r="E291" s="103">
        <f t="shared" si="18"/>
        <v>44845</v>
      </c>
      <c r="F291" s="79"/>
      <c r="G291" s="79"/>
      <c r="H291" s="79"/>
      <c r="I291" s="79"/>
      <c r="J291" s="79"/>
      <c r="K291" s="79"/>
      <c r="L291" s="79"/>
      <c r="M291" s="79"/>
      <c r="N291" s="79"/>
      <c r="O291" s="79"/>
    </row>
    <row r="292" spans="2:15" ht="18.75">
      <c r="B292" s="98" t="str">
        <f t="shared" si="16"/>
        <v/>
      </c>
      <c r="C292" s="99" t="str">
        <f t="shared" si="17"/>
        <v/>
      </c>
      <c r="D292" s="93" t="str">
        <f t="shared" si="19"/>
        <v>Mittwoch</v>
      </c>
      <c r="E292" s="103">
        <f t="shared" si="18"/>
        <v>44846</v>
      </c>
      <c r="F292" s="79"/>
      <c r="G292" s="79"/>
      <c r="H292" s="79"/>
      <c r="I292" s="79"/>
      <c r="J292" s="79"/>
      <c r="K292" s="79"/>
      <c r="L292" s="79"/>
      <c r="M292" s="79"/>
      <c r="N292" s="79"/>
      <c r="O292" s="79"/>
    </row>
    <row r="293" spans="2:15" ht="18.75">
      <c r="B293" s="98" t="str">
        <f t="shared" si="16"/>
        <v/>
      </c>
      <c r="C293" s="99">
        <f t="shared" si="17"/>
        <v>41</v>
      </c>
      <c r="D293" s="93" t="str">
        <f t="shared" si="19"/>
        <v>Donnerstag</v>
      </c>
      <c r="E293" s="103">
        <f t="shared" si="18"/>
        <v>44847</v>
      </c>
      <c r="F293" s="79"/>
      <c r="G293" s="79"/>
      <c r="H293" s="79"/>
      <c r="I293" s="79"/>
      <c r="J293" s="79"/>
      <c r="K293" s="79"/>
      <c r="L293" s="79"/>
      <c r="M293" s="79"/>
      <c r="N293" s="79"/>
      <c r="O293" s="79"/>
    </row>
    <row r="294" spans="2:15" ht="18.75">
      <c r="B294" s="98" t="str">
        <f t="shared" si="16"/>
        <v/>
      </c>
      <c r="C294" s="99" t="str">
        <f t="shared" si="17"/>
        <v/>
      </c>
      <c r="D294" s="93" t="str">
        <f t="shared" si="19"/>
        <v>Freitag</v>
      </c>
      <c r="E294" s="103">
        <f t="shared" si="18"/>
        <v>44848</v>
      </c>
      <c r="F294" s="79"/>
      <c r="G294" s="79"/>
      <c r="H294" s="79"/>
      <c r="I294" s="79"/>
      <c r="J294" s="79"/>
      <c r="K294" s="79"/>
      <c r="L294" s="79"/>
      <c r="M294" s="79"/>
      <c r="N294" s="79"/>
      <c r="O294" s="79"/>
    </row>
    <row r="295" spans="2:15" ht="18.75">
      <c r="B295" s="98">
        <f t="shared" si="16"/>
        <v>44850</v>
      </c>
      <c r="C295" s="99" t="str">
        <f t="shared" si="17"/>
        <v/>
      </c>
      <c r="D295" s="93" t="str">
        <f t="shared" si="19"/>
        <v>Samstag</v>
      </c>
      <c r="E295" s="103">
        <f t="shared" si="18"/>
        <v>44849</v>
      </c>
      <c r="F295" s="79"/>
      <c r="G295" s="79"/>
      <c r="H295" s="79"/>
      <c r="I295" s="79"/>
      <c r="J295" s="79"/>
      <c r="K295" s="79"/>
      <c r="L295" s="79"/>
      <c r="M295" s="79"/>
      <c r="N295" s="79"/>
      <c r="O295" s="79"/>
    </row>
    <row r="296" spans="2:15" ht="18.75">
      <c r="B296" s="98" t="str">
        <f t="shared" ref="B296:B359" si="20">IF(E296=DATE(YEAR(E296),MONTH(E296),15),IF(ISNUMBER(E296),IF(MONTH(E296)=MONTH(E296+1),E296+1,""),""),"")</f>
        <v/>
      </c>
      <c r="C296" s="99" t="str">
        <f t="shared" ref="C296:C359" si="21">IF(WEEKDAY(E296,11)=4,WEEKNUM(E296,21),"")</f>
        <v/>
      </c>
      <c r="D296" s="93" t="str">
        <f t="shared" si="19"/>
        <v>Sonntag</v>
      </c>
      <c r="E296" s="103">
        <f t="shared" ref="E296:E359" si="22">E295+1</f>
        <v>44850</v>
      </c>
      <c r="F296" s="79"/>
      <c r="G296" s="79"/>
      <c r="H296" s="79"/>
      <c r="I296" s="79"/>
      <c r="J296" s="79"/>
      <c r="K296" s="79"/>
      <c r="L296" s="79"/>
      <c r="M296" s="79"/>
      <c r="N296" s="79"/>
      <c r="O296" s="79"/>
    </row>
    <row r="297" spans="2:15" ht="18.75">
      <c r="B297" s="98" t="str">
        <f t="shared" si="20"/>
        <v/>
      </c>
      <c r="C297" s="99" t="str">
        <f t="shared" si="21"/>
        <v/>
      </c>
      <c r="D297" s="93" t="str">
        <f t="shared" si="19"/>
        <v>Montag</v>
      </c>
      <c r="E297" s="103">
        <f t="shared" si="22"/>
        <v>44851</v>
      </c>
      <c r="F297" s="79"/>
      <c r="G297" s="79"/>
      <c r="H297" s="79"/>
      <c r="I297" s="79"/>
      <c r="J297" s="79"/>
      <c r="K297" s="79"/>
      <c r="L297" s="79"/>
      <c r="M297" s="79"/>
      <c r="N297" s="79"/>
      <c r="O297" s="79"/>
    </row>
    <row r="298" spans="2:15" ht="18.75">
      <c r="B298" s="98" t="str">
        <f t="shared" si="20"/>
        <v/>
      </c>
      <c r="C298" s="99" t="str">
        <f t="shared" si="21"/>
        <v/>
      </c>
      <c r="D298" s="93" t="str">
        <f t="shared" si="19"/>
        <v>Dienstag</v>
      </c>
      <c r="E298" s="103">
        <f t="shared" si="22"/>
        <v>44852</v>
      </c>
      <c r="F298" s="79"/>
      <c r="G298" s="79"/>
      <c r="H298" s="79"/>
      <c r="I298" s="79"/>
      <c r="J298" s="79"/>
      <c r="K298" s="79"/>
      <c r="L298" s="79"/>
      <c r="M298" s="79"/>
      <c r="N298" s="79"/>
      <c r="O298" s="79"/>
    </row>
    <row r="299" spans="2:15" ht="18.75">
      <c r="B299" s="98" t="str">
        <f t="shared" si="20"/>
        <v/>
      </c>
      <c r="C299" s="99" t="str">
        <f t="shared" si="21"/>
        <v/>
      </c>
      <c r="D299" s="93" t="str">
        <f t="shared" si="19"/>
        <v>Mittwoch</v>
      </c>
      <c r="E299" s="103">
        <f t="shared" si="22"/>
        <v>44853</v>
      </c>
      <c r="F299" s="79"/>
      <c r="G299" s="79"/>
      <c r="H299" s="79"/>
      <c r="I299" s="79"/>
      <c r="J299" s="79"/>
      <c r="K299" s="79"/>
      <c r="L299" s="79"/>
      <c r="M299" s="79"/>
      <c r="N299" s="79"/>
      <c r="O299" s="79"/>
    </row>
    <row r="300" spans="2:15" ht="18.75">
      <c r="B300" s="98" t="str">
        <f t="shared" si="20"/>
        <v/>
      </c>
      <c r="C300" s="99">
        <f t="shared" si="21"/>
        <v>42</v>
      </c>
      <c r="D300" s="93" t="str">
        <f t="shared" si="19"/>
        <v>Donnerstag</v>
      </c>
      <c r="E300" s="103">
        <f t="shared" si="22"/>
        <v>44854</v>
      </c>
      <c r="F300" s="79"/>
      <c r="G300" s="79"/>
      <c r="H300" s="79"/>
      <c r="I300" s="79"/>
      <c r="J300" s="79"/>
      <c r="K300" s="79"/>
      <c r="L300" s="79"/>
      <c r="M300" s="79"/>
      <c r="N300" s="79"/>
      <c r="O300" s="79"/>
    </row>
    <row r="301" spans="2:15" ht="18.75">
      <c r="B301" s="98" t="str">
        <f t="shared" si="20"/>
        <v/>
      </c>
      <c r="C301" s="99" t="str">
        <f t="shared" si="21"/>
        <v/>
      </c>
      <c r="D301" s="93" t="str">
        <f t="shared" si="19"/>
        <v>Freitag</v>
      </c>
      <c r="E301" s="103">
        <f t="shared" si="22"/>
        <v>44855</v>
      </c>
      <c r="F301" s="79"/>
      <c r="G301" s="79"/>
      <c r="H301" s="79"/>
      <c r="I301" s="79"/>
      <c r="J301" s="79"/>
      <c r="K301" s="79"/>
      <c r="L301" s="79"/>
      <c r="M301" s="79"/>
      <c r="N301" s="79"/>
      <c r="O301" s="79"/>
    </row>
    <row r="302" spans="2:15" ht="18.75">
      <c r="B302" s="98" t="str">
        <f t="shared" si="20"/>
        <v/>
      </c>
      <c r="C302" s="99" t="str">
        <f t="shared" si="21"/>
        <v/>
      </c>
      <c r="D302" s="93" t="str">
        <f t="shared" si="19"/>
        <v>Samstag</v>
      </c>
      <c r="E302" s="103">
        <f t="shared" si="22"/>
        <v>44856</v>
      </c>
      <c r="F302" s="79"/>
      <c r="G302" s="79"/>
      <c r="H302" s="79"/>
      <c r="I302" s="79"/>
      <c r="J302" s="79"/>
      <c r="K302" s="79"/>
      <c r="L302" s="79"/>
      <c r="M302" s="79"/>
      <c r="N302" s="79"/>
      <c r="O302" s="79"/>
    </row>
    <row r="303" spans="2:15" ht="18.75">
      <c r="B303" s="98" t="str">
        <f t="shared" si="20"/>
        <v/>
      </c>
      <c r="C303" s="99" t="str">
        <f t="shared" si="21"/>
        <v/>
      </c>
      <c r="D303" s="93" t="str">
        <f t="shared" si="19"/>
        <v>Sonntag</v>
      </c>
      <c r="E303" s="103">
        <f t="shared" si="22"/>
        <v>44857</v>
      </c>
      <c r="F303" s="79"/>
      <c r="G303" s="79"/>
      <c r="H303" s="79"/>
      <c r="I303" s="79"/>
      <c r="J303" s="79"/>
      <c r="K303" s="79"/>
      <c r="L303" s="79"/>
      <c r="M303" s="79"/>
      <c r="N303" s="79"/>
      <c r="O303" s="79"/>
    </row>
    <row r="304" spans="2:15" ht="18.75">
      <c r="B304" s="98" t="str">
        <f t="shared" si="20"/>
        <v/>
      </c>
      <c r="C304" s="99" t="str">
        <f t="shared" si="21"/>
        <v/>
      </c>
      <c r="D304" s="93" t="str">
        <f t="shared" si="19"/>
        <v>Montag</v>
      </c>
      <c r="E304" s="103">
        <f t="shared" si="22"/>
        <v>44858</v>
      </c>
      <c r="F304" s="79"/>
      <c r="G304" s="79"/>
      <c r="H304" s="79"/>
      <c r="I304" s="79"/>
      <c r="J304" s="79"/>
      <c r="K304" s="79"/>
      <c r="L304" s="79"/>
      <c r="M304" s="79"/>
      <c r="N304" s="79"/>
      <c r="O304" s="79"/>
    </row>
    <row r="305" spans="2:15" ht="18.75">
      <c r="B305" s="98" t="str">
        <f t="shared" si="20"/>
        <v/>
      </c>
      <c r="C305" s="99" t="str">
        <f t="shared" si="21"/>
        <v/>
      </c>
      <c r="D305" s="93" t="str">
        <f t="shared" si="19"/>
        <v>Dienstag</v>
      </c>
      <c r="E305" s="103">
        <f t="shared" si="22"/>
        <v>44859</v>
      </c>
      <c r="F305" s="79"/>
      <c r="G305" s="79"/>
      <c r="H305" s="79"/>
      <c r="I305" s="79"/>
      <c r="J305" s="79"/>
      <c r="K305" s="79"/>
      <c r="L305" s="79"/>
      <c r="M305" s="79"/>
      <c r="N305" s="79"/>
      <c r="O305" s="79"/>
    </row>
    <row r="306" spans="2:15" ht="18.75">
      <c r="B306" s="98" t="str">
        <f t="shared" si="20"/>
        <v/>
      </c>
      <c r="C306" s="99" t="str">
        <f t="shared" si="21"/>
        <v/>
      </c>
      <c r="D306" s="93" t="str">
        <f t="shared" si="19"/>
        <v>Mittwoch</v>
      </c>
      <c r="E306" s="103">
        <f t="shared" si="22"/>
        <v>44860</v>
      </c>
      <c r="F306" s="79"/>
      <c r="G306" s="79"/>
      <c r="H306" s="79"/>
      <c r="I306" s="79"/>
      <c r="J306" s="79"/>
      <c r="K306" s="79"/>
      <c r="L306" s="79"/>
      <c r="M306" s="79"/>
      <c r="N306" s="79"/>
      <c r="O306" s="79"/>
    </row>
    <row r="307" spans="2:15" ht="18.75">
      <c r="B307" s="98" t="str">
        <f t="shared" si="20"/>
        <v/>
      </c>
      <c r="C307" s="99">
        <f t="shared" si="21"/>
        <v>43</v>
      </c>
      <c r="D307" s="93" t="str">
        <f t="shared" si="19"/>
        <v>Donnerstag</v>
      </c>
      <c r="E307" s="103">
        <f t="shared" si="22"/>
        <v>44861</v>
      </c>
      <c r="F307" s="79"/>
      <c r="G307" s="79"/>
      <c r="H307" s="79"/>
      <c r="I307" s="79"/>
      <c r="J307" s="79"/>
      <c r="K307" s="79"/>
      <c r="L307" s="79"/>
      <c r="M307" s="79"/>
      <c r="N307" s="79"/>
      <c r="O307" s="79"/>
    </row>
    <row r="308" spans="2:15" ht="18.75">
      <c r="B308" s="98" t="str">
        <f t="shared" si="20"/>
        <v/>
      </c>
      <c r="C308" s="99" t="str">
        <f t="shared" si="21"/>
        <v/>
      </c>
      <c r="D308" s="93" t="str">
        <f t="shared" si="19"/>
        <v>Freitag</v>
      </c>
      <c r="E308" s="103">
        <f t="shared" si="22"/>
        <v>44862</v>
      </c>
      <c r="F308" s="79"/>
      <c r="G308" s="79"/>
      <c r="H308" s="79"/>
      <c r="I308" s="79"/>
      <c r="J308" s="79"/>
      <c r="K308" s="79"/>
      <c r="L308" s="79"/>
      <c r="M308" s="79"/>
      <c r="N308" s="79"/>
      <c r="O308" s="79"/>
    </row>
    <row r="309" spans="2:15" ht="18.75">
      <c r="B309" s="98" t="str">
        <f t="shared" si="20"/>
        <v/>
      </c>
      <c r="C309" s="99" t="str">
        <f t="shared" si="21"/>
        <v/>
      </c>
      <c r="D309" s="93" t="str">
        <f t="shared" si="19"/>
        <v>Samstag</v>
      </c>
      <c r="E309" s="103">
        <f t="shared" si="22"/>
        <v>44863</v>
      </c>
      <c r="F309" s="79"/>
      <c r="G309" s="79"/>
      <c r="H309" s="79"/>
      <c r="I309" s="79"/>
      <c r="J309" s="79"/>
      <c r="K309" s="79"/>
      <c r="L309" s="79"/>
      <c r="M309" s="79"/>
      <c r="N309" s="79"/>
      <c r="O309" s="79"/>
    </row>
    <row r="310" spans="2:15" ht="18.75">
      <c r="B310" s="98" t="str">
        <f t="shared" si="20"/>
        <v/>
      </c>
      <c r="C310" s="99" t="str">
        <f t="shared" si="21"/>
        <v/>
      </c>
      <c r="D310" s="93" t="str">
        <f t="shared" si="19"/>
        <v>Sonntag</v>
      </c>
      <c r="E310" s="103">
        <f t="shared" si="22"/>
        <v>44864</v>
      </c>
      <c r="F310" s="79"/>
      <c r="G310" s="79"/>
      <c r="H310" s="79"/>
      <c r="I310" s="79"/>
      <c r="J310" s="79"/>
      <c r="K310" s="79"/>
      <c r="L310" s="79"/>
      <c r="M310" s="79"/>
      <c r="N310" s="79"/>
      <c r="O310" s="79"/>
    </row>
    <row r="311" spans="2:15" ht="18.75">
      <c r="B311" s="98" t="str">
        <f t="shared" si="20"/>
        <v/>
      </c>
      <c r="C311" s="99" t="str">
        <f t="shared" si="21"/>
        <v/>
      </c>
      <c r="D311" s="93" t="str">
        <f t="shared" si="19"/>
        <v>Montag</v>
      </c>
      <c r="E311" s="103">
        <f t="shared" si="22"/>
        <v>44865</v>
      </c>
      <c r="F311" s="79"/>
      <c r="G311" s="79"/>
      <c r="H311" s="79"/>
      <c r="I311" s="79"/>
      <c r="J311" s="79"/>
      <c r="K311" s="79"/>
      <c r="L311" s="79"/>
      <c r="M311" s="79"/>
      <c r="N311" s="79"/>
      <c r="O311" s="79"/>
    </row>
    <row r="312" spans="2:15" ht="18.75">
      <c r="B312" s="98" t="str">
        <f t="shared" si="20"/>
        <v/>
      </c>
      <c r="C312" s="99" t="str">
        <f t="shared" si="21"/>
        <v/>
      </c>
      <c r="D312" s="93" t="str">
        <f t="shared" si="19"/>
        <v>Dienstag</v>
      </c>
      <c r="E312" s="103">
        <f t="shared" si="22"/>
        <v>44866</v>
      </c>
      <c r="F312" s="79"/>
      <c r="G312" s="79"/>
      <c r="H312" s="79"/>
      <c r="I312" s="79"/>
      <c r="J312" s="79"/>
      <c r="K312" s="79"/>
      <c r="L312" s="79"/>
      <c r="M312" s="79"/>
      <c r="N312" s="79"/>
      <c r="O312" s="79"/>
    </row>
    <row r="313" spans="2:15" ht="18.75">
      <c r="B313" s="98" t="str">
        <f t="shared" si="20"/>
        <v/>
      </c>
      <c r="C313" s="99" t="str">
        <f t="shared" si="21"/>
        <v/>
      </c>
      <c r="D313" s="93" t="str">
        <f t="shared" si="19"/>
        <v>Mittwoch</v>
      </c>
      <c r="E313" s="103">
        <f t="shared" si="22"/>
        <v>44867</v>
      </c>
      <c r="F313" s="79"/>
      <c r="G313" s="79"/>
      <c r="H313" s="79"/>
      <c r="I313" s="79"/>
      <c r="J313" s="79"/>
      <c r="K313" s="79"/>
      <c r="L313" s="79"/>
      <c r="M313" s="79"/>
      <c r="N313" s="79"/>
      <c r="O313" s="79"/>
    </row>
    <row r="314" spans="2:15" ht="18.75">
      <c r="B314" s="98" t="str">
        <f t="shared" si="20"/>
        <v/>
      </c>
      <c r="C314" s="99">
        <f t="shared" si="21"/>
        <v>44</v>
      </c>
      <c r="D314" s="93" t="str">
        <f t="shared" si="19"/>
        <v>Donnerstag</v>
      </c>
      <c r="E314" s="103">
        <f t="shared" si="22"/>
        <v>44868</v>
      </c>
      <c r="F314" s="79"/>
      <c r="G314" s="79"/>
      <c r="H314" s="79"/>
      <c r="I314" s="79"/>
      <c r="J314" s="79"/>
      <c r="K314" s="79"/>
      <c r="L314" s="79"/>
      <c r="M314" s="79"/>
      <c r="N314" s="79"/>
      <c r="O314" s="79"/>
    </row>
    <row r="315" spans="2:15" ht="18.75">
      <c r="B315" s="98" t="str">
        <f t="shared" si="20"/>
        <v/>
      </c>
      <c r="C315" s="99" t="str">
        <f t="shared" si="21"/>
        <v/>
      </c>
      <c r="D315" s="93" t="str">
        <f t="shared" si="19"/>
        <v>Freitag</v>
      </c>
      <c r="E315" s="103">
        <f t="shared" si="22"/>
        <v>44869</v>
      </c>
      <c r="F315" s="79"/>
      <c r="G315" s="79"/>
      <c r="H315" s="79"/>
      <c r="I315" s="79"/>
      <c r="J315" s="79"/>
      <c r="K315" s="79"/>
      <c r="L315" s="79"/>
      <c r="M315" s="79"/>
      <c r="N315" s="79"/>
      <c r="O315" s="79"/>
    </row>
    <row r="316" spans="2:15" ht="18.75">
      <c r="B316" s="98" t="str">
        <f t="shared" si="20"/>
        <v/>
      </c>
      <c r="C316" s="99" t="str">
        <f t="shared" si="21"/>
        <v/>
      </c>
      <c r="D316" s="93" t="str">
        <f t="shared" si="19"/>
        <v>Samstag</v>
      </c>
      <c r="E316" s="103">
        <f t="shared" si="22"/>
        <v>44870</v>
      </c>
      <c r="F316" s="79"/>
      <c r="G316" s="79"/>
      <c r="H316" s="79"/>
      <c r="I316" s="79"/>
      <c r="J316" s="79"/>
      <c r="K316" s="79"/>
      <c r="L316" s="79"/>
      <c r="M316" s="79"/>
      <c r="N316" s="79"/>
      <c r="O316" s="79"/>
    </row>
    <row r="317" spans="2:15" ht="18.75">
      <c r="B317" s="98" t="str">
        <f t="shared" si="20"/>
        <v/>
      </c>
      <c r="C317" s="99" t="str">
        <f t="shared" si="21"/>
        <v/>
      </c>
      <c r="D317" s="93" t="str">
        <f t="shared" si="19"/>
        <v>Sonntag</v>
      </c>
      <c r="E317" s="103">
        <f t="shared" si="22"/>
        <v>44871</v>
      </c>
      <c r="F317" s="79"/>
      <c r="G317" s="79"/>
      <c r="H317" s="79"/>
      <c r="I317" s="79"/>
      <c r="J317" s="79"/>
      <c r="K317" s="79"/>
      <c r="L317" s="79"/>
      <c r="M317" s="79"/>
      <c r="N317" s="79"/>
      <c r="O317" s="79"/>
    </row>
    <row r="318" spans="2:15" ht="18.75">
      <c r="B318" s="98" t="str">
        <f t="shared" si="20"/>
        <v/>
      </c>
      <c r="C318" s="99" t="str">
        <f t="shared" si="21"/>
        <v/>
      </c>
      <c r="D318" s="93" t="str">
        <f t="shared" si="19"/>
        <v>Montag</v>
      </c>
      <c r="E318" s="103">
        <f t="shared" si="22"/>
        <v>44872</v>
      </c>
      <c r="F318" s="79"/>
      <c r="G318" s="79"/>
      <c r="H318" s="79"/>
      <c r="I318" s="79"/>
      <c r="J318" s="79"/>
      <c r="K318" s="79"/>
      <c r="L318" s="79"/>
      <c r="M318" s="79"/>
      <c r="N318" s="79"/>
      <c r="O318" s="79"/>
    </row>
    <row r="319" spans="2:15" ht="18.75">
      <c r="B319" s="98" t="str">
        <f t="shared" si="20"/>
        <v/>
      </c>
      <c r="C319" s="99" t="str">
        <f t="shared" si="21"/>
        <v/>
      </c>
      <c r="D319" s="93" t="str">
        <f t="shared" si="19"/>
        <v>Dienstag</v>
      </c>
      <c r="E319" s="103">
        <f t="shared" si="22"/>
        <v>44873</v>
      </c>
      <c r="F319" s="79"/>
      <c r="G319" s="79"/>
      <c r="H319" s="79"/>
      <c r="I319" s="79"/>
      <c r="J319" s="79"/>
      <c r="K319" s="79"/>
      <c r="L319" s="79"/>
      <c r="M319" s="79"/>
      <c r="N319" s="79"/>
      <c r="O319" s="79"/>
    </row>
    <row r="320" spans="2:15" ht="18.75">
      <c r="B320" s="98" t="str">
        <f t="shared" si="20"/>
        <v/>
      </c>
      <c r="C320" s="99" t="str">
        <f t="shared" si="21"/>
        <v/>
      </c>
      <c r="D320" s="93" t="str">
        <f t="shared" si="19"/>
        <v>Mittwoch</v>
      </c>
      <c r="E320" s="103">
        <f t="shared" si="22"/>
        <v>44874</v>
      </c>
      <c r="F320" s="79"/>
      <c r="G320" s="79"/>
      <c r="H320" s="79"/>
      <c r="I320" s="79"/>
      <c r="J320" s="79"/>
      <c r="K320" s="79"/>
      <c r="L320" s="79"/>
      <c r="M320" s="79"/>
      <c r="N320" s="79"/>
      <c r="O320" s="79"/>
    </row>
    <row r="321" spans="2:15" ht="18.75">
      <c r="B321" s="98" t="str">
        <f t="shared" si="20"/>
        <v/>
      </c>
      <c r="C321" s="99">
        <f t="shared" si="21"/>
        <v>45</v>
      </c>
      <c r="D321" s="93" t="str">
        <f t="shared" si="19"/>
        <v>Donnerstag</v>
      </c>
      <c r="E321" s="103">
        <f t="shared" si="22"/>
        <v>44875</v>
      </c>
      <c r="F321" s="79"/>
      <c r="G321" s="79"/>
      <c r="H321" s="79"/>
      <c r="I321" s="79"/>
      <c r="J321" s="79"/>
      <c r="K321" s="79"/>
      <c r="L321" s="79"/>
      <c r="M321" s="79"/>
      <c r="N321" s="79"/>
      <c r="O321" s="79"/>
    </row>
    <row r="322" spans="2:15" ht="18.75">
      <c r="B322" s="98" t="str">
        <f t="shared" si="20"/>
        <v/>
      </c>
      <c r="C322" s="99" t="str">
        <f t="shared" si="21"/>
        <v/>
      </c>
      <c r="D322" s="93" t="str">
        <f t="shared" si="19"/>
        <v>Freitag</v>
      </c>
      <c r="E322" s="103">
        <f t="shared" si="22"/>
        <v>44876</v>
      </c>
      <c r="F322" s="79"/>
      <c r="G322" s="79"/>
      <c r="H322" s="79"/>
      <c r="I322" s="79"/>
      <c r="J322" s="79"/>
      <c r="K322" s="79"/>
      <c r="L322" s="79"/>
      <c r="M322" s="79"/>
      <c r="N322" s="79"/>
      <c r="O322" s="79"/>
    </row>
    <row r="323" spans="2:15" ht="18.75">
      <c r="B323" s="98" t="str">
        <f t="shared" si="20"/>
        <v/>
      </c>
      <c r="C323" s="99" t="str">
        <f t="shared" si="21"/>
        <v/>
      </c>
      <c r="D323" s="93" t="str">
        <f t="shared" si="19"/>
        <v>Samstag</v>
      </c>
      <c r="E323" s="103">
        <f t="shared" si="22"/>
        <v>44877</v>
      </c>
      <c r="F323" s="79"/>
      <c r="G323" s="79"/>
      <c r="H323" s="79"/>
      <c r="I323" s="79"/>
      <c r="J323" s="79"/>
      <c r="K323" s="79"/>
      <c r="L323" s="79"/>
      <c r="M323" s="79"/>
      <c r="N323" s="79"/>
      <c r="O323" s="79"/>
    </row>
    <row r="324" spans="2:15" ht="18.75">
      <c r="B324" s="98" t="str">
        <f t="shared" si="20"/>
        <v/>
      </c>
      <c r="C324" s="99" t="str">
        <f t="shared" si="21"/>
        <v/>
      </c>
      <c r="D324" s="93" t="str">
        <f t="shared" si="19"/>
        <v>Sonntag</v>
      </c>
      <c r="E324" s="103">
        <f t="shared" si="22"/>
        <v>44878</v>
      </c>
      <c r="F324" s="79"/>
      <c r="G324" s="79"/>
      <c r="H324" s="79"/>
      <c r="I324" s="79"/>
      <c r="J324" s="79"/>
      <c r="K324" s="79"/>
      <c r="L324" s="79"/>
      <c r="M324" s="79"/>
      <c r="N324" s="79"/>
      <c r="O324" s="79"/>
    </row>
    <row r="325" spans="2:15" ht="18.75">
      <c r="B325" s="98" t="str">
        <f t="shared" si="20"/>
        <v/>
      </c>
      <c r="C325" s="99" t="str">
        <f t="shared" si="21"/>
        <v/>
      </c>
      <c r="D325" s="93" t="str">
        <f t="shared" si="19"/>
        <v>Montag</v>
      </c>
      <c r="E325" s="103">
        <f t="shared" si="22"/>
        <v>44879</v>
      </c>
      <c r="F325" s="79"/>
      <c r="G325" s="79"/>
      <c r="H325" s="79"/>
      <c r="I325" s="79"/>
      <c r="J325" s="79"/>
      <c r="K325" s="79"/>
      <c r="L325" s="79"/>
      <c r="M325" s="79"/>
      <c r="N325" s="79"/>
      <c r="O325" s="79"/>
    </row>
    <row r="326" spans="2:15" ht="18.75">
      <c r="B326" s="98">
        <f t="shared" si="20"/>
        <v>44881</v>
      </c>
      <c r="C326" s="99" t="str">
        <f t="shared" si="21"/>
        <v/>
      </c>
      <c r="D326" s="93" t="str">
        <f t="shared" si="19"/>
        <v>Dienstag</v>
      </c>
      <c r="E326" s="103">
        <f t="shared" si="22"/>
        <v>44880</v>
      </c>
      <c r="F326" s="79"/>
      <c r="G326" s="79"/>
      <c r="H326" s="79"/>
      <c r="I326" s="79"/>
      <c r="J326" s="79"/>
      <c r="K326" s="79"/>
      <c r="L326" s="79"/>
      <c r="M326" s="79"/>
      <c r="N326" s="79"/>
      <c r="O326" s="79"/>
    </row>
    <row r="327" spans="2:15" ht="18.75">
      <c r="B327" s="98" t="str">
        <f t="shared" si="20"/>
        <v/>
      </c>
      <c r="C327" s="99" t="str">
        <f t="shared" si="21"/>
        <v/>
      </c>
      <c r="D327" s="93" t="str">
        <f t="shared" si="19"/>
        <v>Mittwoch</v>
      </c>
      <c r="E327" s="103">
        <f t="shared" si="22"/>
        <v>44881</v>
      </c>
      <c r="F327" s="79"/>
      <c r="G327" s="79"/>
      <c r="H327" s="79"/>
      <c r="I327" s="79"/>
      <c r="J327" s="79"/>
      <c r="K327" s="79"/>
      <c r="L327" s="79"/>
      <c r="M327" s="79"/>
      <c r="N327" s="79"/>
      <c r="O327" s="79"/>
    </row>
    <row r="328" spans="2:15" ht="18.75">
      <c r="B328" s="98" t="str">
        <f t="shared" si="20"/>
        <v/>
      </c>
      <c r="C328" s="99">
        <f t="shared" si="21"/>
        <v>46</v>
      </c>
      <c r="D328" s="93" t="str">
        <f t="shared" si="19"/>
        <v>Donnerstag</v>
      </c>
      <c r="E328" s="103">
        <f t="shared" si="22"/>
        <v>44882</v>
      </c>
      <c r="F328" s="79"/>
      <c r="G328" s="79"/>
      <c r="H328" s="79"/>
      <c r="I328" s="79"/>
      <c r="J328" s="79"/>
      <c r="K328" s="79"/>
      <c r="L328" s="79"/>
      <c r="M328" s="79"/>
      <c r="N328" s="79"/>
      <c r="O328" s="79"/>
    </row>
    <row r="329" spans="2:15" ht="18.75">
      <c r="B329" s="98" t="str">
        <f t="shared" si="20"/>
        <v/>
      </c>
      <c r="C329" s="99" t="str">
        <f t="shared" si="21"/>
        <v/>
      </c>
      <c r="D329" s="93" t="str">
        <f t="shared" si="19"/>
        <v>Freitag</v>
      </c>
      <c r="E329" s="103">
        <f t="shared" si="22"/>
        <v>44883</v>
      </c>
      <c r="F329" s="79"/>
      <c r="G329" s="79"/>
      <c r="H329" s="79"/>
      <c r="I329" s="79"/>
      <c r="J329" s="79"/>
      <c r="K329" s="79"/>
      <c r="L329" s="79"/>
      <c r="M329" s="79"/>
      <c r="N329" s="79"/>
      <c r="O329" s="79"/>
    </row>
    <row r="330" spans="2:15" ht="18.75">
      <c r="B330" s="98" t="str">
        <f t="shared" si="20"/>
        <v/>
      </c>
      <c r="C330" s="99" t="str">
        <f t="shared" si="21"/>
        <v/>
      </c>
      <c r="D330" s="93" t="str">
        <f t="shared" si="19"/>
        <v>Samstag</v>
      </c>
      <c r="E330" s="103">
        <f t="shared" si="22"/>
        <v>44884</v>
      </c>
      <c r="F330" s="79"/>
      <c r="G330" s="79"/>
      <c r="H330" s="79"/>
      <c r="I330" s="79"/>
      <c r="J330" s="79"/>
      <c r="K330" s="79"/>
      <c r="L330" s="79"/>
      <c r="M330" s="79"/>
      <c r="N330" s="79"/>
      <c r="O330" s="79"/>
    </row>
    <row r="331" spans="2:15" ht="18.75">
      <c r="B331" s="98" t="str">
        <f t="shared" si="20"/>
        <v/>
      </c>
      <c r="C331" s="99" t="str">
        <f t="shared" si="21"/>
        <v/>
      </c>
      <c r="D331" s="93" t="str">
        <f t="shared" ref="D331:D373" si="23">TEXT(E331,"TTTT")</f>
        <v>Sonntag</v>
      </c>
      <c r="E331" s="103">
        <f t="shared" si="22"/>
        <v>44885</v>
      </c>
      <c r="F331" s="79"/>
      <c r="G331" s="79"/>
      <c r="H331" s="79"/>
      <c r="I331" s="79"/>
      <c r="J331" s="79"/>
      <c r="K331" s="79"/>
      <c r="L331" s="79"/>
      <c r="M331" s="79"/>
      <c r="N331" s="79"/>
      <c r="O331" s="79"/>
    </row>
    <row r="332" spans="2:15" ht="18.75">
      <c r="B332" s="98" t="str">
        <f t="shared" si="20"/>
        <v/>
      </c>
      <c r="C332" s="99" t="str">
        <f t="shared" si="21"/>
        <v/>
      </c>
      <c r="D332" s="93" t="str">
        <f t="shared" si="23"/>
        <v>Montag</v>
      </c>
      <c r="E332" s="103">
        <f t="shared" si="22"/>
        <v>44886</v>
      </c>
      <c r="F332" s="79"/>
      <c r="G332" s="79"/>
      <c r="H332" s="79"/>
      <c r="I332" s="79"/>
      <c r="J332" s="79"/>
      <c r="K332" s="79"/>
      <c r="L332" s="79"/>
      <c r="M332" s="79"/>
      <c r="N332" s="79"/>
      <c r="O332" s="79"/>
    </row>
    <row r="333" spans="2:15" ht="18.75">
      <c r="B333" s="98" t="str">
        <f t="shared" si="20"/>
        <v/>
      </c>
      <c r="C333" s="99" t="str">
        <f t="shared" si="21"/>
        <v/>
      </c>
      <c r="D333" s="93" t="str">
        <f t="shared" si="23"/>
        <v>Dienstag</v>
      </c>
      <c r="E333" s="103">
        <f t="shared" si="22"/>
        <v>44887</v>
      </c>
      <c r="F333" s="79"/>
      <c r="G333" s="79"/>
      <c r="H333" s="79"/>
      <c r="I333" s="79"/>
      <c r="J333" s="79"/>
      <c r="K333" s="79"/>
      <c r="L333" s="79"/>
      <c r="M333" s="79"/>
      <c r="N333" s="79"/>
      <c r="O333" s="79"/>
    </row>
    <row r="334" spans="2:15" ht="18.75">
      <c r="B334" s="98" t="str">
        <f t="shared" si="20"/>
        <v/>
      </c>
      <c r="C334" s="99" t="str">
        <f t="shared" si="21"/>
        <v/>
      </c>
      <c r="D334" s="93" t="str">
        <f t="shared" si="23"/>
        <v>Mittwoch</v>
      </c>
      <c r="E334" s="103">
        <f t="shared" si="22"/>
        <v>44888</v>
      </c>
      <c r="F334" s="79"/>
      <c r="G334" s="79"/>
      <c r="H334" s="79"/>
      <c r="I334" s="79"/>
      <c r="J334" s="79"/>
      <c r="K334" s="79"/>
      <c r="L334" s="79"/>
      <c r="M334" s="79"/>
      <c r="N334" s="79"/>
      <c r="O334" s="79"/>
    </row>
    <row r="335" spans="2:15" ht="18.75">
      <c r="B335" s="98" t="str">
        <f t="shared" si="20"/>
        <v/>
      </c>
      <c r="C335" s="99">
        <f t="shared" si="21"/>
        <v>47</v>
      </c>
      <c r="D335" s="93" t="str">
        <f t="shared" si="23"/>
        <v>Donnerstag</v>
      </c>
      <c r="E335" s="103">
        <f t="shared" si="22"/>
        <v>44889</v>
      </c>
      <c r="F335" s="79"/>
      <c r="G335" s="79"/>
      <c r="H335" s="79"/>
      <c r="I335" s="79"/>
      <c r="J335" s="79"/>
      <c r="K335" s="79"/>
      <c r="L335" s="79"/>
      <c r="M335" s="79"/>
      <c r="N335" s="79"/>
      <c r="O335" s="79"/>
    </row>
    <row r="336" spans="2:15" ht="18.75">
      <c r="B336" s="98" t="str">
        <f t="shared" si="20"/>
        <v/>
      </c>
      <c r="C336" s="99" t="str">
        <f t="shared" si="21"/>
        <v/>
      </c>
      <c r="D336" s="93" t="str">
        <f t="shared" si="23"/>
        <v>Freitag</v>
      </c>
      <c r="E336" s="103">
        <f t="shared" si="22"/>
        <v>44890</v>
      </c>
      <c r="F336" s="79"/>
      <c r="G336" s="79"/>
      <c r="H336" s="79"/>
      <c r="I336" s="79"/>
      <c r="J336" s="79"/>
      <c r="K336" s="79"/>
      <c r="L336" s="79"/>
      <c r="M336" s="79"/>
      <c r="N336" s="79"/>
      <c r="O336" s="79"/>
    </row>
    <row r="337" spans="2:15" ht="18.75">
      <c r="B337" s="98" t="str">
        <f t="shared" si="20"/>
        <v/>
      </c>
      <c r="C337" s="99" t="str">
        <f t="shared" si="21"/>
        <v/>
      </c>
      <c r="D337" s="93" t="str">
        <f t="shared" si="23"/>
        <v>Samstag</v>
      </c>
      <c r="E337" s="103">
        <f t="shared" si="22"/>
        <v>44891</v>
      </c>
      <c r="F337" s="79"/>
      <c r="G337" s="79"/>
      <c r="H337" s="79"/>
      <c r="I337" s="79"/>
      <c r="J337" s="79"/>
      <c r="K337" s="79"/>
      <c r="L337" s="79"/>
      <c r="M337" s="79"/>
      <c r="N337" s="79"/>
      <c r="O337" s="79"/>
    </row>
    <row r="338" spans="2:15" ht="18.75">
      <c r="B338" s="98" t="str">
        <f t="shared" si="20"/>
        <v/>
      </c>
      <c r="C338" s="99" t="str">
        <f t="shared" si="21"/>
        <v/>
      </c>
      <c r="D338" s="93" t="str">
        <f t="shared" si="23"/>
        <v>Sonntag</v>
      </c>
      <c r="E338" s="103">
        <f t="shared" si="22"/>
        <v>44892</v>
      </c>
      <c r="F338" s="79"/>
      <c r="G338" s="79"/>
      <c r="H338" s="79"/>
      <c r="I338" s="79"/>
      <c r="J338" s="79"/>
      <c r="K338" s="79"/>
      <c r="L338" s="79"/>
      <c r="M338" s="79"/>
      <c r="N338" s="79"/>
      <c r="O338" s="79"/>
    </row>
    <row r="339" spans="2:15" ht="18.75">
      <c r="B339" s="98" t="str">
        <f t="shared" si="20"/>
        <v/>
      </c>
      <c r="C339" s="99" t="str">
        <f t="shared" si="21"/>
        <v/>
      </c>
      <c r="D339" s="93" t="str">
        <f t="shared" si="23"/>
        <v>Montag</v>
      </c>
      <c r="E339" s="103">
        <f t="shared" si="22"/>
        <v>44893</v>
      </c>
      <c r="F339" s="79"/>
      <c r="G339" s="79"/>
      <c r="H339" s="79"/>
      <c r="I339" s="79"/>
      <c r="J339" s="79"/>
      <c r="K339" s="79"/>
      <c r="L339" s="79"/>
      <c r="M339" s="79"/>
      <c r="N339" s="79"/>
      <c r="O339" s="79"/>
    </row>
    <row r="340" spans="2:15" ht="18.75">
      <c r="B340" s="98" t="str">
        <f t="shared" si="20"/>
        <v/>
      </c>
      <c r="C340" s="99" t="str">
        <f t="shared" si="21"/>
        <v/>
      </c>
      <c r="D340" s="93" t="str">
        <f t="shared" si="23"/>
        <v>Dienstag</v>
      </c>
      <c r="E340" s="103">
        <f t="shared" si="22"/>
        <v>44894</v>
      </c>
      <c r="F340" s="79"/>
      <c r="G340" s="79"/>
      <c r="H340" s="79"/>
      <c r="I340" s="79"/>
      <c r="J340" s="79"/>
      <c r="K340" s="79"/>
      <c r="L340" s="79"/>
      <c r="M340" s="79"/>
      <c r="N340" s="79"/>
      <c r="O340" s="79"/>
    </row>
    <row r="341" spans="2:15" ht="18.75">
      <c r="B341" s="98" t="str">
        <f t="shared" si="20"/>
        <v/>
      </c>
      <c r="C341" s="99" t="str">
        <f t="shared" si="21"/>
        <v/>
      </c>
      <c r="D341" s="93" t="str">
        <f t="shared" si="23"/>
        <v>Mittwoch</v>
      </c>
      <c r="E341" s="103">
        <f t="shared" si="22"/>
        <v>44895</v>
      </c>
      <c r="F341" s="79"/>
      <c r="G341" s="79"/>
      <c r="H341" s="79"/>
      <c r="I341" s="79"/>
      <c r="J341" s="79"/>
      <c r="K341" s="79"/>
      <c r="L341" s="79"/>
      <c r="M341" s="79"/>
      <c r="N341" s="79"/>
      <c r="O341" s="79"/>
    </row>
    <row r="342" spans="2:15" ht="18.75">
      <c r="B342" s="98" t="str">
        <f t="shared" si="20"/>
        <v/>
      </c>
      <c r="C342" s="99">
        <f t="shared" si="21"/>
        <v>48</v>
      </c>
      <c r="D342" s="93" t="str">
        <f t="shared" si="23"/>
        <v>Donnerstag</v>
      </c>
      <c r="E342" s="103">
        <f t="shared" si="22"/>
        <v>44896</v>
      </c>
      <c r="F342" s="79"/>
      <c r="G342" s="79"/>
      <c r="H342" s="79"/>
      <c r="I342" s="79"/>
      <c r="J342" s="79"/>
      <c r="K342" s="79"/>
      <c r="L342" s="79"/>
      <c r="M342" s="79"/>
      <c r="N342" s="79"/>
      <c r="O342" s="79"/>
    </row>
    <row r="343" spans="2:15" ht="18.75">
      <c r="B343" s="98" t="str">
        <f t="shared" si="20"/>
        <v/>
      </c>
      <c r="C343" s="99" t="str">
        <f t="shared" si="21"/>
        <v/>
      </c>
      <c r="D343" s="93" t="str">
        <f t="shared" si="23"/>
        <v>Freitag</v>
      </c>
      <c r="E343" s="103">
        <f t="shared" si="22"/>
        <v>44897</v>
      </c>
      <c r="F343" s="79"/>
      <c r="G343" s="79"/>
      <c r="H343" s="79"/>
      <c r="I343" s="79"/>
      <c r="J343" s="79"/>
      <c r="K343" s="79"/>
      <c r="L343" s="79"/>
      <c r="M343" s="79"/>
      <c r="N343" s="79"/>
      <c r="O343" s="79"/>
    </row>
    <row r="344" spans="2:15" ht="18.75">
      <c r="B344" s="98" t="str">
        <f t="shared" si="20"/>
        <v/>
      </c>
      <c r="C344" s="99" t="str">
        <f t="shared" si="21"/>
        <v/>
      </c>
      <c r="D344" s="93" t="str">
        <f t="shared" si="23"/>
        <v>Samstag</v>
      </c>
      <c r="E344" s="103">
        <f t="shared" si="22"/>
        <v>44898</v>
      </c>
      <c r="F344" s="79"/>
      <c r="G344" s="79"/>
      <c r="H344" s="79"/>
      <c r="I344" s="79"/>
      <c r="J344" s="79"/>
      <c r="K344" s="79"/>
      <c r="L344" s="79"/>
      <c r="M344" s="79"/>
      <c r="N344" s="79"/>
      <c r="O344" s="79"/>
    </row>
    <row r="345" spans="2:15" ht="18.75">
      <c r="B345" s="98" t="str">
        <f t="shared" si="20"/>
        <v/>
      </c>
      <c r="C345" s="99" t="str">
        <f t="shared" si="21"/>
        <v/>
      </c>
      <c r="D345" s="93" t="str">
        <f t="shared" si="23"/>
        <v>Sonntag</v>
      </c>
      <c r="E345" s="103">
        <f t="shared" si="22"/>
        <v>44899</v>
      </c>
      <c r="F345" s="79"/>
      <c r="G345" s="79"/>
      <c r="H345" s="79"/>
      <c r="I345" s="79"/>
      <c r="J345" s="79"/>
      <c r="K345" s="79"/>
      <c r="L345" s="79"/>
      <c r="M345" s="79"/>
      <c r="N345" s="79"/>
      <c r="O345" s="79"/>
    </row>
    <row r="346" spans="2:15" ht="18.75">
      <c r="B346" s="98" t="str">
        <f t="shared" si="20"/>
        <v/>
      </c>
      <c r="C346" s="99" t="str">
        <f t="shared" si="21"/>
        <v/>
      </c>
      <c r="D346" s="93" t="str">
        <f t="shared" si="23"/>
        <v>Montag</v>
      </c>
      <c r="E346" s="103">
        <f t="shared" si="22"/>
        <v>44900</v>
      </c>
      <c r="F346" s="79"/>
      <c r="G346" s="79"/>
      <c r="H346" s="79"/>
      <c r="I346" s="79"/>
      <c r="J346" s="79"/>
      <c r="K346" s="79"/>
      <c r="L346" s="79"/>
      <c r="M346" s="79"/>
      <c r="N346" s="79"/>
      <c r="O346" s="79"/>
    </row>
    <row r="347" spans="2:15" ht="18.75">
      <c r="B347" s="98" t="str">
        <f t="shared" si="20"/>
        <v/>
      </c>
      <c r="C347" s="99" t="str">
        <f t="shared" si="21"/>
        <v/>
      </c>
      <c r="D347" s="93" t="str">
        <f t="shared" si="23"/>
        <v>Dienstag</v>
      </c>
      <c r="E347" s="103">
        <f t="shared" si="22"/>
        <v>44901</v>
      </c>
      <c r="F347" s="79"/>
      <c r="G347" s="79"/>
      <c r="H347" s="79"/>
      <c r="I347" s="79"/>
      <c r="J347" s="79"/>
      <c r="K347" s="79"/>
      <c r="L347" s="79"/>
      <c r="M347" s="79"/>
      <c r="N347" s="79"/>
      <c r="O347" s="79"/>
    </row>
    <row r="348" spans="2:15" ht="18.75">
      <c r="B348" s="98" t="str">
        <f t="shared" si="20"/>
        <v/>
      </c>
      <c r="C348" s="99" t="str">
        <f t="shared" si="21"/>
        <v/>
      </c>
      <c r="D348" s="93" t="str">
        <f t="shared" si="23"/>
        <v>Mittwoch</v>
      </c>
      <c r="E348" s="103">
        <f t="shared" si="22"/>
        <v>44902</v>
      </c>
      <c r="F348" s="79"/>
      <c r="G348" s="79"/>
      <c r="H348" s="79"/>
      <c r="I348" s="79"/>
      <c r="J348" s="79"/>
      <c r="K348" s="79"/>
      <c r="L348" s="79"/>
      <c r="M348" s="79"/>
      <c r="N348" s="79"/>
      <c r="O348" s="79"/>
    </row>
    <row r="349" spans="2:15" ht="18.75">
      <c r="B349" s="98" t="str">
        <f t="shared" si="20"/>
        <v/>
      </c>
      <c r="C349" s="99">
        <f t="shared" si="21"/>
        <v>49</v>
      </c>
      <c r="D349" s="93" t="str">
        <f t="shared" si="23"/>
        <v>Donnerstag</v>
      </c>
      <c r="E349" s="103">
        <f t="shared" si="22"/>
        <v>44903</v>
      </c>
      <c r="F349" s="79"/>
      <c r="G349" s="79"/>
      <c r="H349" s="79"/>
      <c r="I349" s="79"/>
      <c r="J349" s="79"/>
      <c r="K349" s="79"/>
      <c r="L349" s="79"/>
      <c r="M349" s="79"/>
      <c r="N349" s="79"/>
      <c r="O349" s="79"/>
    </row>
    <row r="350" spans="2:15" ht="18.75">
      <c r="B350" s="98" t="str">
        <f t="shared" si="20"/>
        <v/>
      </c>
      <c r="C350" s="99" t="str">
        <f t="shared" si="21"/>
        <v/>
      </c>
      <c r="D350" s="93" t="str">
        <f t="shared" si="23"/>
        <v>Freitag</v>
      </c>
      <c r="E350" s="103">
        <f t="shared" si="22"/>
        <v>44904</v>
      </c>
      <c r="F350" s="79"/>
      <c r="G350" s="79"/>
      <c r="H350" s="79"/>
      <c r="I350" s="79"/>
      <c r="J350" s="79"/>
      <c r="K350" s="79"/>
      <c r="L350" s="79"/>
      <c r="M350" s="79"/>
      <c r="N350" s="79"/>
      <c r="O350" s="79"/>
    </row>
    <row r="351" spans="2:15" ht="18.75">
      <c r="B351" s="98" t="str">
        <f t="shared" si="20"/>
        <v/>
      </c>
      <c r="C351" s="99" t="str">
        <f t="shared" si="21"/>
        <v/>
      </c>
      <c r="D351" s="93" t="str">
        <f t="shared" si="23"/>
        <v>Samstag</v>
      </c>
      <c r="E351" s="103">
        <f t="shared" si="22"/>
        <v>44905</v>
      </c>
      <c r="F351" s="79"/>
      <c r="G351" s="79"/>
      <c r="H351" s="79"/>
      <c r="I351" s="79"/>
      <c r="J351" s="79"/>
      <c r="K351" s="79"/>
      <c r="L351" s="79"/>
      <c r="M351" s="79"/>
      <c r="N351" s="79"/>
      <c r="O351" s="79"/>
    </row>
    <row r="352" spans="2:15" ht="18.75">
      <c r="B352" s="98" t="str">
        <f t="shared" si="20"/>
        <v/>
      </c>
      <c r="C352" s="99" t="str">
        <f t="shared" si="21"/>
        <v/>
      </c>
      <c r="D352" s="93" t="str">
        <f t="shared" si="23"/>
        <v>Sonntag</v>
      </c>
      <c r="E352" s="103">
        <f t="shared" si="22"/>
        <v>44906</v>
      </c>
      <c r="F352" s="79"/>
      <c r="G352" s="79"/>
      <c r="H352" s="79"/>
      <c r="I352" s="79"/>
      <c r="J352" s="79"/>
      <c r="K352" s="79"/>
      <c r="L352" s="79"/>
      <c r="M352" s="79"/>
      <c r="N352" s="79"/>
      <c r="O352" s="79"/>
    </row>
    <row r="353" spans="2:15" ht="18.75">
      <c r="B353" s="98" t="str">
        <f t="shared" si="20"/>
        <v/>
      </c>
      <c r="C353" s="99" t="str">
        <f t="shared" si="21"/>
        <v/>
      </c>
      <c r="D353" s="93" t="str">
        <f t="shared" si="23"/>
        <v>Montag</v>
      </c>
      <c r="E353" s="103">
        <f t="shared" si="22"/>
        <v>44907</v>
      </c>
      <c r="F353" s="79"/>
      <c r="G353" s="79"/>
      <c r="H353" s="79"/>
      <c r="I353" s="79"/>
      <c r="J353" s="79"/>
      <c r="K353" s="79"/>
      <c r="L353" s="79"/>
      <c r="M353" s="79"/>
      <c r="N353" s="79"/>
      <c r="O353" s="79"/>
    </row>
    <row r="354" spans="2:15" ht="18.75">
      <c r="B354" s="98" t="str">
        <f t="shared" si="20"/>
        <v/>
      </c>
      <c r="C354" s="99" t="str">
        <f t="shared" si="21"/>
        <v/>
      </c>
      <c r="D354" s="93" t="str">
        <f t="shared" si="23"/>
        <v>Dienstag</v>
      </c>
      <c r="E354" s="103">
        <f t="shared" si="22"/>
        <v>44908</v>
      </c>
      <c r="F354" s="79"/>
      <c r="G354" s="79"/>
      <c r="H354" s="79"/>
      <c r="I354" s="79"/>
      <c r="J354" s="79"/>
      <c r="K354" s="79"/>
      <c r="L354" s="79"/>
      <c r="M354" s="79"/>
      <c r="N354" s="79"/>
      <c r="O354" s="79"/>
    </row>
    <row r="355" spans="2:15" ht="18.75">
      <c r="B355" s="98" t="str">
        <f t="shared" si="20"/>
        <v/>
      </c>
      <c r="C355" s="99" t="str">
        <f t="shared" si="21"/>
        <v/>
      </c>
      <c r="D355" s="93" t="str">
        <f t="shared" si="23"/>
        <v>Mittwoch</v>
      </c>
      <c r="E355" s="103">
        <f t="shared" si="22"/>
        <v>44909</v>
      </c>
      <c r="F355" s="79"/>
      <c r="G355" s="79"/>
      <c r="H355" s="79"/>
      <c r="I355" s="79"/>
      <c r="J355" s="79"/>
      <c r="K355" s="79"/>
      <c r="L355" s="79"/>
      <c r="M355" s="79"/>
      <c r="N355" s="79"/>
      <c r="O355" s="79"/>
    </row>
    <row r="356" spans="2:15" ht="18.75">
      <c r="B356" s="98">
        <f t="shared" si="20"/>
        <v>44911</v>
      </c>
      <c r="C356" s="99">
        <f t="shared" si="21"/>
        <v>50</v>
      </c>
      <c r="D356" s="93" t="str">
        <f t="shared" si="23"/>
        <v>Donnerstag</v>
      </c>
      <c r="E356" s="103">
        <f t="shared" si="22"/>
        <v>44910</v>
      </c>
      <c r="F356" s="79"/>
      <c r="G356" s="79"/>
      <c r="H356" s="79"/>
      <c r="I356" s="79"/>
      <c r="J356" s="79"/>
      <c r="K356" s="79"/>
      <c r="L356" s="79"/>
      <c r="M356" s="79"/>
      <c r="N356" s="79"/>
      <c r="O356" s="79"/>
    </row>
    <row r="357" spans="2:15" ht="18.75">
      <c r="B357" s="98" t="str">
        <f t="shared" si="20"/>
        <v/>
      </c>
      <c r="C357" s="99" t="str">
        <f t="shared" si="21"/>
        <v/>
      </c>
      <c r="D357" s="93" t="str">
        <f t="shared" si="23"/>
        <v>Freitag</v>
      </c>
      <c r="E357" s="103">
        <f t="shared" si="22"/>
        <v>44911</v>
      </c>
      <c r="F357" s="79"/>
      <c r="G357" s="79"/>
      <c r="H357" s="79"/>
      <c r="I357" s="79"/>
      <c r="J357" s="79"/>
      <c r="K357" s="79"/>
      <c r="L357" s="79"/>
      <c r="M357" s="79"/>
      <c r="N357" s="79"/>
      <c r="O357" s="79"/>
    </row>
    <row r="358" spans="2:15" ht="18.75">
      <c r="B358" s="98" t="str">
        <f t="shared" si="20"/>
        <v/>
      </c>
      <c r="C358" s="99" t="str">
        <f t="shared" si="21"/>
        <v/>
      </c>
      <c r="D358" s="93" t="str">
        <f t="shared" si="23"/>
        <v>Samstag</v>
      </c>
      <c r="E358" s="103">
        <f t="shared" si="22"/>
        <v>44912</v>
      </c>
      <c r="F358" s="79"/>
      <c r="G358" s="79"/>
      <c r="H358" s="79"/>
      <c r="I358" s="79"/>
      <c r="J358" s="79"/>
      <c r="K358" s="79"/>
      <c r="L358" s="79"/>
      <c r="M358" s="79"/>
      <c r="N358" s="79"/>
      <c r="O358" s="79"/>
    </row>
    <row r="359" spans="2:15" ht="18.75">
      <c r="B359" s="98" t="str">
        <f t="shared" si="20"/>
        <v/>
      </c>
      <c r="C359" s="99" t="str">
        <f t="shared" si="21"/>
        <v/>
      </c>
      <c r="D359" s="93" t="str">
        <f t="shared" si="23"/>
        <v>Sonntag</v>
      </c>
      <c r="E359" s="103">
        <f t="shared" si="22"/>
        <v>44913</v>
      </c>
      <c r="F359" s="79"/>
      <c r="G359" s="79"/>
      <c r="H359" s="79"/>
      <c r="I359" s="79"/>
      <c r="J359" s="79"/>
      <c r="K359" s="79"/>
      <c r="L359" s="79"/>
      <c r="M359" s="79"/>
      <c r="N359" s="79"/>
      <c r="O359" s="79"/>
    </row>
    <row r="360" spans="2:15" ht="18.75">
      <c r="B360" s="98" t="str">
        <f t="shared" ref="B360:B373" si="24">IF(E360=DATE(YEAR(E360),MONTH(E360),15),IF(ISNUMBER(E360),IF(MONTH(E360)=MONTH(E360+1),E360+1,""),""),"")</f>
        <v/>
      </c>
      <c r="C360" s="99" t="str">
        <f t="shared" ref="C360:C373" si="25">IF(WEEKDAY(E360,11)=4,WEEKNUM(E360,21),"")</f>
        <v/>
      </c>
      <c r="D360" s="93" t="str">
        <f t="shared" si="23"/>
        <v>Montag</v>
      </c>
      <c r="E360" s="103">
        <f t="shared" ref="E360:E373" si="26">E359+1</f>
        <v>44914</v>
      </c>
      <c r="F360" s="79"/>
      <c r="G360" s="79"/>
      <c r="H360" s="79"/>
      <c r="I360" s="79"/>
      <c r="J360" s="79"/>
      <c r="K360" s="79"/>
      <c r="L360" s="79"/>
      <c r="M360" s="79"/>
      <c r="N360" s="79"/>
      <c r="O360" s="79"/>
    </row>
    <row r="361" spans="2:15" ht="18.75">
      <c r="B361" s="98" t="str">
        <f t="shared" si="24"/>
        <v/>
      </c>
      <c r="C361" s="99" t="str">
        <f t="shared" si="25"/>
        <v/>
      </c>
      <c r="D361" s="93" t="str">
        <f t="shared" si="23"/>
        <v>Dienstag</v>
      </c>
      <c r="E361" s="103">
        <f t="shared" si="26"/>
        <v>44915</v>
      </c>
      <c r="F361" s="79"/>
      <c r="G361" s="79"/>
      <c r="H361" s="79"/>
      <c r="I361" s="79"/>
      <c r="J361" s="79"/>
      <c r="K361" s="79"/>
      <c r="L361" s="79"/>
      <c r="M361" s="79"/>
      <c r="N361" s="79"/>
      <c r="O361" s="79"/>
    </row>
    <row r="362" spans="2:15" ht="18.75">
      <c r="B362" s="98" t="str">
        <f t="shared" si="24"/>
        <v/>
      </c>
      <c r="C362" s="99" t="str">
        <f t="shared" si="25"/>
        <v/>
      </c>
      <c r="D362" s="93" t="str">
        <f t="shared" si="23"/>
        <v>Mittwoch</v>
      </c>
      <c r="E362" s="103">
        <f t="shared" si="26"/>
        <v>44916</v>
      </c>
      <c r="F362" s="79"/>
      <c r="G362" s="79"/>
      <c r="H362" s="79"/>
      <c r="I362" s="79"/>
      <c r="J362" s="79"/>
      <c r="K362" s="79"/>
      <c r="L362" s="79"/>
      <c r="M362" s="79"/>
      <c r="N362" s="79"/>
      <c r="O362" s="79"/>
    </row>
    <row r="363" spans="2:15" ht="18.75">
      <c r="B363" s="98" t="str">
        <f t="shared" si="24"/>
        <v/>
      </c>
      <c r="C363" s="99">
        <f t="shared" si="25"/>
        <v>51</v>
      </c>
      <c r="D363" s="93" t="str">
        <f t="shared" si="23"/>
        <v>Donnerstag</v>
      </c>
      <c r="E363" s="103">
        <f t="shared" si="26"/>
        <v>44917</v>
      </c>
      <c r="F363" s="79"/>
      <c r="G363" s="79"/>
      <c r="H363" s="79"/>
      <c r="I363" s="79"/>
      <c r="J363" s="79"/>
      <c r="K363" s="79"/>
      <c r="L363" s="79"/>
      <c r="M363" s="79"/>
      <c r="N363" s="79"/>
      <c r="O363" s="79"/>
    </row>
    <row r="364" spans="2:15" ht="18.75">
      <c r="B364" s="98" t="str">
        <f t="shared" si="24"/>
        <v/>
      </c>
      <c r="C364" s="99" t="str">
        <f t="shared" si="25"/>
        <v/>
      </c>
      <c r="D364" s="93" t="str">
        <f t="shared" si="23"/>
        <v>Freitag</v>
      </c>
      <c r="E364" s="103">
        <f t="shared" si="26"/>
        <v>44918</v>
      </c>
      <c r="F364" s="79"/>
      <c r="G364" s="79"/>
      <c r="H364" s="79"/>
      <c r="I364" s="79"/>
      <c r="J364" s="79"/>
      <c r="K364" s="79"/>
      <c r="L364" s="79"/>
      <c r="M364" s="79"/>
      <c r="N364" s="79"/>
      <c r="O364" s="79"/>
    </row>
    <row r="365" spans="2:15" ht="18.75">
      <c r="B365" s="98" t="str">
        <f t="shared" si="24"/>
        <v/>
      </c>
      <c r="C365" s="99" t="str">
        <f t="shared" si="25"/>
        <v/>
      </c>
      <c r="D365" s="93" t="str">
        <f t="shared" si="23"/>
        <v>Samstag</v>
      </c>
      <c r="E365" s="103">
        <f t="shared" si="26"/>
        <v>44919</v>
      </c>
      <c r="F365" s="79"/>
      <c r="G365" s="79"/>
      <c r="H365" s="79"/>
      <c r="I365" s="79"/>
      <c r="J365" s="79"/>
      <c r="K365" s="79"/>
      <c r="L365" s="79"/>
      <c r="M365" s="79"/>
      <c r="N365" s="79"/>
      <c r="O365" s="79"/>
    </row>
    <row r="366" spans="2:15" ht="18.75">
      <c r="B366" s="98" t="str">
        <f t="shared" si="24"/>
        <v/>
      </c>
      <c r="C366" s="99" t="str">
        <f t="shared" si="25"/>
        <v/>
      </c>
      <c r="D366" s="93" t="str">
        <f t="shared" si="23"/>
        <v>Sonntag</v>
      </c>
      <c r="E366" s="103">
        <f t="shared" si="26"/>
        <v>44920</v>
      </c>
      <c r="F366" s="79"/>
      <c r="G366" s="79"/>
      <c r="H366" s="79"/>
      <c r="I366" s="79"/>
      <c r="J366" s="79"/>
      <c r="K366" s="79"/>
      <c r="L366" s="79"/>
      <c r="M366" s="79"/>
      <c r="N366" s="79"/>
      <c r="O366" s="79"/>
    </row>
    <row r="367" spans="2:15" ht="18.75">
      <c r="B367" s="98" t="str">
        <f t="shared" si="24"/>
        <v/>
      </c>
      <c r="C367" s="99" t="str">
        <f t="shared" si="25"/>
        <v/>
      </c>
      <c r="D367" s="93" t="str">
        <f t="shared" si="23"/>
        <v>Montag</v>
      </c>
      <c r="E367" s="103">
        <f t="shared" si="26"/>
        <v>44921</v>
      </c>
      <c r="F367" s="79"/>
      <c r="G367" s="79"/>
      <c r="H367" s="79"/>
      <c r="I367" s="79"/>
      <c r="J367" s="79"/>
      <c r="K367" s="79"/>
      <c r="L367" s="79"/>
      <c r="M367" s="79"/>
      <c r="N367" s="79"/>
      <c r="O367" s="79"/>
    </row>
    <row r="368" spans="2:15" ht="18.75">
      <c r="B368" s="98" t="str">
        <f t="shared" si="24"/>
        <v/>
      </c>
      <c r="C368" s="99" t="str">
        <f t="shared" si="25"/>
        <v/>
      </c>
      <c r="D368" s="93" t="str">
        <f t="shared" si="23"/>
        <v>Dienstag</v>
      </c>
      <c r="E368" s="103">
        <f t="shared" si="26"/>
        <v>44922</v>
      </c>
      <c r="F368" s="79"/>
      <c r="G368" s="79"/>
      <c r="H368" s="79"/>
      <c r="I368" s="79"/>
      <c r="J368" s="79"/>
      <c r="K368" s="79"/>
      <c r="L368" s="79"/>
      <c r="M368" s="79"/>
      <c r="N368" s="79"/>
      <c r="O368" s="79"/>
    </row>
    <row r="369" spans="2:15" ht="18.75">
      <c r="B369" s="98" t="str">
        <f t="shared" si="24"/>
        <v/>
      </c>
      <c r="C369" s="99" t="str">
        <f t="shared" si="25"/>
        <v/>
      </c>
      <c r="D369" s="93" t="str">
        <f t="shared" si="23"/>
        <v>Mittwoch</v>
      </c>
      <c r="E369" s="103">
        <f t="shared" si="26"/>
        <v>44923</v>
      </c>
      <c r="F369" s="79"/>
      <c r="G369" s="79"/>
      <c r="H369" s="79"/>
      <c r="I369" s="79"/>
      <c r="J369" s="79"/>
      <c r="K369" s="79"/>
      <c r="L369" s="79"/>
      <c r="M369" s="79"/>
      <c r="N369" s="79"/>
      <c r="O369" s="79"/>
    </row>
    <row r="370" spans="2:15" ht="18.75">
      <c r="B370" s="98" t="str">
        <f t="shared" si="24"/>
        <v/>
      </c>
      <c r="C370" s="99">
        <f t="shared" si="25"/>
        <v>52</v>
      </c>
      <c r="D370" s="93" t="str">
        <f t="shared" si="23"/>
        <v>Donnerstag</v>
      </c>
      <c r="E370" s="103">
        <f t="shared" si="26"/>
        <v>44924</v>
      </c>
      <c r="F370" s="79"/>
      <c r="G370" s="79"/>
      <c r="H370" s="79"/>
      <c r="I370" s="79"/>
      <c r="J370" s="79"/>
      <c r="K370" s="79"/>
      <c r="L370" s="79"/>
      <c r="M370" s="79"/>
      <c r="N370" s="79"/>
      <c r="O370" s="79"/>
    </row>
    <row r="371" spans="2:15" ht="18.75">
      <c r="B371" s="98" t="str">
        <f t="shared" si="24"/>
        <v/>
      </c>
      <c r="C371" s="99" t="str">
        <f t="shared" si="25"/>
        <v/>
      </c>
      <c r="D371" s="93" t="str">
        <f t="shared" si="23"/>
        <v>Freitag</v>
      </c>
      <c r="E371" s="103">
        <f t="shared" si="26"/>
        <v>44925</v>
      </c>
      <c r="F371" s="79"/>
      <c r="G371" s="79"/>
      <c r="H371" s="79"/>
      <c r="I371" s="79"/>
      <c r="J371" s="79"/>
      <c r="K371" s="79"/>
      <c r="L371" s="79"/>
      <c r="M371" s="79"/>
      <c r="N371" s="79"/>
      <c r="O371" s="79"/>
    </row>
    <row r="372" spans="2:15" ht="18.75">
      <c r="B372" s="98" t="str">
        <f t="shared" si="24"/>
        <v/>
      </c>
      <c r="C372" s="99" t="str">
        <f t="shared" si="25"/>
        <v/>
      </c>
      <c r="D372" s="93" t="str">
        <f t="shared" si="23"/>
        <v>Samstag</v>
      </c>
      <c r="E372" s="103">
        <f t="shared" si="26"/>
        <v>44926</v>
      </c>
      <c r="F372" s="79"/>
      <c r="G372" s="79"/>
      <c r="H372" s="79"/>
      <c r="I372" s="79"/>
      <c r="J372" s="79"/>
      <c r="K372" s="79"/>
      <c r="L372" s="79"/>
      <c r="M372" s="79"/>
      <c r="N372" s="79"/>
      <c r="O372" s="79"/>
    </row>
    <row r="373" spans="2:15" ht="18.75">
      <c r="B373" s="100" t="str">
        <f t="shared" si="24"/>
        <v/>
      </c>
      <c r="C373" s="101" t="str">
        <f t="shared" si="25"/>
        <v/>
      </c>
      <c r="D373" s="93" t="str">
        <f t="shared" si="23"/>
        <v>Sonntag</v>
      </c>
      <c r="E373" s="104">
        <f t="shared" si="26"/>
        <v>44927</v>
      </c>
      <c r="F373" s="79"/>
      <c r="G373" s="79"/>
      <c r="H373" s="79"/>
      <c r="I373" s="79"/>
      <c r="J373" s="79"/>
      <c r="K373" s="79"/>
      <c r="L373" s="79"/>
      <c r="M373" s="79"/>
      <c r="N373" s="79"/>
      <c r="O373" s="79"/>
    </row>
  </sheetData>
  <mergeCells count="1">
    <mergeCell ref="F6:O6"/>
  </mergeCells>
  <phoneticPr fontId="15" type="noConversion"/>
  <conditionalFormatting sqref="C8:C373">
    <cfRule type="expression" dxfId="4" priority="4">
      <formula>WEEKDAY($E8,2)&gt;6</formula>
    </cfRule>
  </conditionalFormatting>
  <conditionalFormatting sqref="B8:B373">
    <cfRule type="expression" dxfId="3" priority="1">
      <formula>EOMONTH(E8,0)=E8</formula>
    </cfRule>
  </conditionalFormatting>
  <conditionalFormatting sqref="D8:O373">
    <cfRule type="expression" dxfId="2" priority="8">
      <formula>WEEKDAY($E8,2)&gt;5</formula>
    </cfRule>
  </conditionalFormatting>
  <pageMargins left="0.7" right="0.7" top="0.78740157499999996" bottom="0.78740157499999996" header="0.3" footer="0.3"/>
  <pageSetup paperSize="9" scale="90" orientation="portrait" r:id="rId1"/>
  <rowBreaks count="1" manualBreakCount="1">
    <brk id="3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59" id="{E10783AD-3FBE-4A97-9A0E-4411295389CC}">
            <xm:f>VLOOKUP($E8,Feiertage_Ferien!$B$3:$C$16,1,0)</xm:f>
            <x14:dxf>
              <fill>
                <patternFill patternType="solid">
                  <fgColor auto="1"/>
                  <bgColor rgb="FF92D050"/>
                </patternFill>
              </fill>
            </x14:dxf>
          </x14:cfRule>
          <x14:cfRule type="expression" priority="1360" id="{70FE0BD8-EBB0-4ECE-B75E-14036292A2EE}">
            <xm:f>AND( OR( AND($E8&gt;=Feiertage_Ferien!$B$20,$E8&lt;=Feiertage_Ferien!$C$20), AND($E8&gt;=Feiertage_Ferien!$B$22,$E8&lt;=Feiertage_Ferien!$C$22), AND($E8&gt;=Feiertage_Ferien!$B$24,$E8&lt;=Feiertage_Ferien!$C$24), AND($E8&gt;=Feiertage_Ferien!$B$26,$E8&lt;=Feiertage_Ferien!$C$26), AND($E8&gt;=Feiertage_Ferien!$B$28,$E8&lt;=Feiertage_Ferien!$C$28), AND($E8&gt;=Feiertage_Ferien!$B$30,$E8&lt;=Feiertage_Ferien!$C$30), AND($E8&gt;=#REF!,$E8&lt;=#REF!), AND($E8&gt;=#REF!,$E8&lt;=#REF!)),ISNUMBER($E8))</xm:f>
            <x14:dxf>
              <fill>
                <patternFill>
                  <bgColor rgb="FFFFA5E1"/>
                </patternFill>
              </fill>
            </x14:dxf>
          </x14:cfRule>
          <xm:sqref>D8:O373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CA1C-82AD-4A4D-96F7-E210F36341B3}">
  <dimension ref="A1:Q31"/>
  <sheetViews>
    <sheetView zoomScaleNormal="100" workbookViewId="0">
      <selection activeCell="E25" sqref="E25"/>
    </sheetView>
  </sheetViews>
  <sheetFormatPr baseColWidth="10" defaultRowHeight="15"/>
  <cols>
    <col min="1" max="1" width="43" customWidth="1"/>
    <col min="2" max="2" width="16.7109375" customWidth="1"/>
    <col min="3" max="3" width="14.140625" customWidth="1"/>
    <col min="6" max="6" width="1" customWidth="1"/>
  </cols>
  <sheetData>
    <row r="1" spans="1:17" ht="15.75" thickBot="1"/>
    <row r="2" spans="1:17" ht="15" customHeight="1">
      <c r="A2" s="213" t="s">
        <v>0</v>
      </c>
      <c r="B2" s="215">
        <f>YEAR(Team!B8)</f>
        <v>2022</v>
      </c>
      <c r="C2" s="216"/>
      <c r="D2" s="6"/>
      <c r="E2" s="87" t="s">
        <v>62</v>
      </c>
      <c r="F2" s="88"/>
      <c r="G2" s="89">
        <v>1</v>
      </c>
      <c r="H2" s="6"/>
      <c r="I2" s="6"/>
      <c r="J2" s="6"/>
      <c r="K2" s="6"/>
      <c r="L2" s="6"/>
      <c r="M2" s="6"/>
      <c r="N2" s="6"/>
      <c r="O2" s="6"/>
    </row>
    <row r="3" spans="1:17" ht="15" customHeight="1">
      <c r="A3" s="214"/>
      <c r="B3" s="217"/>
      <c r="C3" s="218"/>
      <c r="D3" s="6"/>
      <c r="E3" s="87" t="s">
        <v>63</v>
      </c>
      <c r="F3" s="90"/>
      <c r="G3" s="89">
        <v>1</v>
      </c>
      <c r="H3" s="6"/>
      <c r="I3" s="6"/>
      <c r="J3" s="6"/>
      <c r="K3" s="6"/>
      <c r="L3" s="6"/>
      <c r="M3" s="6"/>
      <c r="N3" s="6"/>
      <c r="O3" s="6"/>
    </row>
    <row r="4" spans="1:17" ht="15" customHeight="1">
      <c r="A4" s="60" t="s">
        <v>1</v>
      </c>
      <c r="B4" s="199">
        <f>DATE(Aktuelles_Jahr,1,1)</f>
        <v>44562</v>
      </c>
      <c r="C4" s="200"/>
      <c r="D4" s="6"/>
      <c r="E4" s="91" t="s">
        <v>64</v>
      </c>
      <c r="F4" s="88"/>
      <c r="G4" s="92">
        <v>2022</v>
      </c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>
      <c r="A5" s="60" t="s">
        <v>2</v>
      </c>
      <c r="B5" s="199">
        <f>Ostersonntag-2</f>
        <v>44666</v>
      </c>
      <c r="C5" s="20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>
      <c r="A6" s="60" t="s">
        <v>3</v>
      </c>
      <c r="B6" s="199">
        <f>7*DOLLAR(((5&amp;-Aktuelles_Jahr)-DAY(9))/7-MOD(MOD(Aktuelles_Jahr,19)&amp;5,4.225),)+DAY(1)</f>
        <v>44668</v>
      </c>
      <c r="C6" s="20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>
      <c r="A7" s="60" t="s">
        <v>4</v>
      </c>
      <c r="B7" s="199">
        <f>Ostersonntag+1</f>
        <v>44669</v>
      </c>
      <c r="C7" s="20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>
      <c r="A8" s="60" t="s">
        <v>35</v>
      </c>
      <c r="B8" s="199">
        <f>DATE(Aktuelles_Jahr,5,1)</f>
        <v>44682</v>
      </c>
      <c r="C8" s="20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>
      <c r="A9" s="60" t="s">
        <v>5</v>
      </c>
      <c r="B9" s="199">
        <f>Ostersonntag+39</f>
        <v>44707</v>
      </c>
      <c r="C9" s="20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>
      <c r="A10" s="60" t="s">
        <v>6</v>
      </c>
      <c r="B10" s="199">
        <f>Ostersonntag+49</f>
        <v>44717</v>
      </c>
      <c r="C10" s="20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>
      <c r="A11" s="60" t="s">
        <v>7</v>
      </c>
      <c r="B11" s="199">
        <f>Ostersonntag+50</f>
        <v>44718</v>
      </c>
      <c r="C11" s="20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>
      <c r="A12" s="60" t="s">
        <v>8</v>
      </c>
      <c r="B12" s="199">
        <f>DATE(Aktuelles_Jahr,10,3)</f>
        <v>44837</v>
      </c>
      <c r="C12" s="20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/>
    </row>
    <row r="13" spans="1:17">
      <c r="A13" s="60" t="s">
        <v>34</v>
      </c>
      <c r="B13" s="199">
        <f>DATE(Aktuelles_Jahr,11,1)</f>
        <v>44866</v>
      </c>
      <c r="C13" s="20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"/>
    </row>
    <row r="14" spans="1:17">
      <c r="A14" s="60" t="s">
        <v>9</v>
      </c>
      <c r="B14" s="199">
        <f>DATE(Aktuelles_Jahr,12,25)</f>
        <v>44920</v>
      </c>
      <c r="C14" s="20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"/>
    </row>
    <row r="15" spans="1:17">
      <c r="A15" s="60" t="s">
        <v>10</v>
      </c>
      <c r="B15" s="199">
        <f>DATE(Aktuelles_Jahr,12,26)</f>
        <v>44921</v>
      </c>
      <c r="C15" s="20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ht="15.75" thickBot="1">
      <c r="A16" s="61" t="s">
        <v>1</v>
      </c>
      <c r="B16" s="201">
        <f>DATE(Aktuelles_Jahr+1,1,1)</f>
        <v>44927</v>
      </c>
      <c r="C16" s="20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ht="15.75" thickBot="1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>
      <c r="A18" s="219" t="s">
        <v>11</v>
      </c>
      <c r="B18" s="209">
        <f>Aktuelles_Jahr</f>
        <v>2022</v>
      </c>
      <c r="C18" s="21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  <c r="Q18" s="1"/>
    </row>
    <row r="19" spans="1:17" ht="15.75" customHeight="1">
      <c r="A19" s="220"/>
      <c r="B19" s="211"/>
      <c r="C19" s="21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7" ht="15" customHeight="1">
      <c r="A20" s="207" t="s">
        <v>12</v>
      </c>
      <c r="B20" s="203">
        <v>44553</v>
      </c>
      <c r="C20" s="204">
        <v>44568</v>
      </c>
      <c r="K20" s="5"/>
      <c r="L20" s="5"/>
      <c r="M20" s="5"/>
      <c r="N20" s="5"/>
    </row>
    <row r="21" spans="1:17" ht="15" customHeight="1">
      <c r="A21" s="207"/>
      <c r="B21" s="203"/>
      <c r="C21" s="204"/>
      <c r="K21" s="5"/>
      <c r="L21" s="5"/>
      <c r="M21" s="5"/>
      <c r="N21" s="5"/>
    </row>
    <row r="22" spans="1:17" ht="15" customHeight="1">
      <c r="A22" s="207" t="s">
        <v>13</v>
      </c>
      <c r="B22" s="203">
        <v>44655</v>
      </c>
      <c r="C22" s="204">
        <v>44670</v>
      </c>
      <c r="K22" s="5"/>
      <c r="L22" s="5"/>
      <c r="M22" s="5"/>
      <c r="N22" s="5"/>
    </row>
    <row r="23" spans="1:17" ht="15" customHeight="1">
      <c r="A23" s="207"/>
      <c r="B23" s="203"/>
      <c r="C23" s="204"/>
    </row>
    <row r="24" spans="1:17" ht="15" customHeight="1">
      <c r="A24" s="207" t="s">
        <v>14</v>
      </c>
      <c r="B24" s="203">
        <v>44708</v>
      </c>
      <c r="C24" s="204">
        <v>44719</v>
      </c>
    </row>
    <row r="25" spans="1:17" ht="15" customHeight="1">
      <c r="A25" s="207"/>
      <c r="B25" s="203"/>
      <c r="C25" s="204"/>
    </row>
    <row r="26" spans="1:17" ht="15" customHeight="1">
      <c r="A26" s="207" t="s">
        <v>15</v>
      </c>
      <c r="B26" s="203">
        <v>44756</v>
      </c>
      <c r="C26" s="204">
        <v>44797</v>
      </c>
    </row>
    <row r="27" spans="1:17" ht="15" customHeight="1">
      <c r="A27" s="207"/>
      <c r="B27" s="203"/>
      <c r="C27" s="204"/>
    </row>
    <row r="28" spans="1:17" ht="15" customHeight="1">
      <c r="A28" s="207" t="s">
        <v>16</v>
      </c>
      <c r="B28" s="203">
        <v>44851</v>
      </c>
      <c r="C28" s="204">
        <v>44862</v>
      </c>
    </row>
    <row r="29" spans="1:17" ht="15" customHeight="1">
      <c r="A29" s="207"/>
      <c r="B29" s="203"/>
      <c r="C29" s="204"/>
    </row>
    <row r="30" spans="1:17" ht="15" customHeight="1">
      <c r="A30" s="207" t="s">
        <v>12</v>
      </c>
      <c r="B30" s="203">
        <v>44918</v>
      </c>
      <c r="C30" s="204">
        <v>44932</v>
      </c>
    </row>
    <row r="31" spans="1:17" ht="15" customHeight="1" thickBot="1">
      <c r="A31" s="208"/>
      <c r="B31" s="205"/>
      <c r="C31" s="206"/>
    </row>
  </sheetData>
  <mergeCells count="35">
    <mergeCell ref="A20:A21"/>
    <mergeCell ref="B20:B21"/>
    <mergeCell ref="C20:C21"/>
    <mergeCell ref="B18:C19"/>
    <mergeCell ref="A2:A3"/>
    <mergeCell ref="B2:C3"/>
    <mergeCell ref="A18:A19"/>
    <mergeCell ref="B5:C5"/>
    <mergeCell ref="B6:C6"/>
    <mergeCell ref="B7:C7"/>
    <mergeCell ref="B8:C8"/>
    <mergeCell ref="B9:C9"/>
    <mergeCell ref="B10:C10"/>
    <mergeCell ref="B11:C11"/>
    <mergeCell ref="B12:C12"/>
    <mergeCell ref="B4:C4"/>
    <mergeCell ref="A22:A23"/>
    <mergeCell ref="A24:A25"/>
    <mergeCell ref="A26:A27"/>
    <mergeCell ref="A28:A29"/>
    <mergeCell ref="A30:A31"/>
    <mergeCell ref="B30:B31"/>
    <mergeCell ref="C30:C31"/>
    <mergeCell ref="B22:B23"/>
    <mergeCell ref="C22:C23"/>
    <mergeCell ref="B24:B25"/>
    <mergeCell ref="C24:C25"/>
    <mergeCell ref="B26:B27"/>
    <mergeCell ref="C26:C27"/>
    <mergeCell ref="B13:C13"/>
    <mergeCell ref="B14:C14"/>
    <mergeCell ref="B15:C15"/>
    <mergeCell ref="B16:C16"/>
    <mergeCell ref="B28:B29"/>
    <mergeCell ref="C28:C2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5C7CD13868E4EB03819CC736592CC" ma:contentTypeVersion="8" ma:contentTypeDescription="Create a new document." ma:contentTypeScope="" ma:versionID="b1ed66dd2993a7050b8409af6d1140fe">
  <xsd:schema xmlns:xsd="http://www.w3.org/2001/XMLSchema" xmlns:xs="http://www.w3.org/2001/XMLSchema" xmlns:p="http://schemas.microsoft.com/office/2006/metadata/properties" xmlns:ns3="ebda203c-36fe-469b-9aa7-7b93ce904753" targetNamespace="http://schemas.microsoft.com/office/2006/metadata/properties" ma:root="true" ma:fieldsID="c7360f4ab25ee0f7d09af0f092d5bb56" ns3:_="">
    <xsd:import namespace="ebda203c-36fe-469b-9aa7-7b93ce904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a203c-36fe-469b-9aa7-7b93ce904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A0FADF-04E2-4120-A982-FD2D27BAE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a203c-36fe-469b-9aa7-7b93ce904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B8146-8CBD-4D2A-A521-14FE41B5C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8E876-7C04-4B01-AE15-A2D4B4F66F3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da203c-36fe-469b-9aa7-7b93ce9047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Team</vt:lpstr>
      <vt:lpstr>Gesamt</vt:lpstr>
      <vt:lpstr>Feiertage_Ferien</vt:lpstr>
      <vt:lpstr>Aktuelles_Jahr</vt:lpstr>
      <vt:lpstr>Team!Druckbereich</vt:lpstr>
      <vt:lpstr>feiertage</vt:lpstr>
      <vt:lpstr>Ostersonntag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Miotk, Kevin</dc:creator>
  <cp:lastModifiedBy>Miotk, Kevin</cp:lastModifiedBy>
  <cp:lastPrinted>2020-10-02T06:39:49Z</cp:lastPrinted>
  <dcterms:created xsi:type="dcterms:W3CDTF">2019-11-04T10:42:17Z</dcterms:created>
  <dcterms:modified xsi:type="dcterms:W3CDTF">2022-02-12T07:21:19Z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0x010100CF75C7CD13868E4EB03819CC736592CC</vt:lpwstr>
  </property>
</Properties>
</file>