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6" codeName="{A63ED3A1-9429-3D75-F2AA-CA7E51A8F3A1}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canDisk1/"/>
    </mc:Choice>
  </mc:AlternateContent>
  <xr:revisionPtr revIDLastSave="0" documentId="13_ncr:1_{20592161-BF81-4842-9337-335283539FFB}" xr6:coauthVersionLast="47" xr6:coauthVersionMax="47" xr10:uidLastSave="{00000000-0000-0000-0000-000000000000}"/>
  <bookViews>
    <workbookView xWindow="560" yWindow="1000" windowWidth="25040" windowHeight="13820" xr2:uid="{44B2ABB6-BC9C-6645-8863-212A5D817725}"/>
  </bookViews>
  <sheets>
    <sheet name="Tabelle1" sheetId="1" r:id="rId1"/>
    <sheet name="Ist Aufnahme  223 und  254 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E28" i="1"/>
  <c r="E26" i="1"/>
  <c r="E24" i="1"/>
  <c r="D20" i="1"/>
  <c r="P14" i="1" s="1"/>
  <c r="J18" i="1"/>
  <c r="M18" i="1" s="1"/>
  <c r="G18" i="1"/>
  <c r="D18" i="1"/>
  <c r="J17" i="1"/>
  <c r="M17" i="1" s="1"/>
  <c r="G17" i="1"/>
  <c r="D17" i="1"/>
  <c r="M14" i="1"/>
  <c r="M13" i="1"/>
  <c r="M12" i="1"/>
  <c r="M11" i="1"/>
  <c r="M10" i="1"/>
  <c r="M9" i="1"/>
  <c r="M8" i="1"/>
  <c r="M7" i="1"/>
  <c r="J16" i="1"/>
  <c r="G16" i="1"/>
  <c r="G15" i="1" s="1"/>
  <c r="D16" i="1"/>
  <c r="D15" i="1" s="1"/>
  <c r="M15" i="1" s="1"/>
  <c r="J15" i="1"/>
  <c r="K14" i="1"/>
  <c r="J14" i="1"/>
  <c r="H14" i="1"/>
  <c r="G14" i="1"/>
  <c r="E14" i="1"/>
  <c r="E22" i="1" s="1"/>
  <c r="D14" i="1"/>
  <c r="P13" i="1" l="1"/>
  <c r="H20" i="1"/>
  <c r="P15" i="1"/>
  <c r="M16" i="1"/>
  <c r="P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Gündüz Gürel</author>
  </authors>
  <commentList>
    <comment ref="C14" authorId="0" shapeId="0" xr:uid="{E756395B-565B-CD4D-9B36-227100FAF797}">
      <text>
        <r>
          <rPr>
            <b/>
            <sz val="14"/>
            <color rgb="FF000000"/>
            <rFont val="Tahoma"/>
            <family val="2"/>
          </rPr>
          <t xml:space="preserve">
</t>
        </r>
        <r>
          <rPr>
            <b/>
            <sz val="14"/>
            <color rgb="FF000000"/>
            <rFont val="Tahoma"/>
            <family val="2"/>
          </rPr>
          <t>Gündüz Gürel:</t>
        </r>
        <r>
          <rPr>
            <sz val="14"/>
            <color rgb="FF000000"/>
            <rFont val="Tahoma"/>
            <family val="2"/>
          </rPr>
          <t xml:space="preserve">
</t>
        </r>
        <r>
          <rPr>
            <b/>
            <sz val="14"/>
            <color rgb="FFFF0000"/>
            <rFont val="Tahoma"/>
            <family val="2"/>
          </rPr>
          <t xml:space="preserve">Gesamt 1 beinhaltet
</t>
        </r>
        <r>
          <rPr>
            <b/>
            <sz val="14"/>
            <color rgb="FFFF0000"/>
            <rFont val="Tahoma"/>
            <family val="2"/>
          </rPr>
          <t>Ausbringung MQ 7050 D-Teil</t>
        </r>
      </text>
    </comment>
    <comment ref="C16" authorId="0" shapeId="0" xr:uid="{32936A32-A475-DB4B-BF6D-153E8C30B58A}">
      <text>
        <r>
          <rPr>
            <b/>
            <sz val="14"/>
            <color rgb="FF000000"/>
            <rFont val="Tahoma"/>
            <family val="2"/>
          </rPr>
          <t xml:space="preserve">
</t>
        </r>
        <r>
          <rPr>
            <b/>
            <sz val="14"/>
            <color rgb="FF000000"/>
            <rFont val="Tahoma"/>
            <family val="2"/>
          </rPr>
          <t>Gündüz Gürel:</t>
        </r>
        <r>
          <rPr>
            <sz val="14"/>
            <color rgb="FF000000"/>
            <rFont val="Tahoma"/>
            <family val="2"/>
          </rPr>
          <t xml:space="preserve">
</t>
        </r>
        <r>
          <rPr>
            <b/>
            <sz val="14"/>
            <color rgb="FFFF0000"/>
            <rFont val="Tahoma"/>
            <family val="2"/>
          </rPr>
          <t xml:space="preserve">Gesamt 2 beinhaltet nicht
</t>
        </r>
        <r>
          <rPr>
            <b/>
            <sz val="14"/>
            <color rgb="FFFF0000"/>
            <rFont val="Tahoma"/>
            <family val="2"/>
          </rPr>
          <t>Ausbringung MQ 7050 D-Teil</t>
        </r>
      </text>
    </comment>
  </commentList>
</comments>
</file>

<file path=xl/sharedStrings.xml><?xml version="1.0" encoding="utf-8"?>
<sst xmlns="http://schemas.openxmlformats.org/spreadsheetml/2006/main" count="54" uniqueCount="35">
  <si>
    <t>Anlage</t>
  </si>
  <si>
    <t>Früh</t>
  </si>
  <si>
    <t>Spät</t>
  </si>
  <si>
    <t>Nacht</t>
  </si>
  <si>
    <t>GUTSTÜCK</t>
  </si>
  <si>
    <t>AUSSCHUSS</t>
  </si>
  <si>
    <t>Std.</t>
  </si>
  <si>
    <t>MQ 1050 QT</t>
  </si>
  <si>
    <t>MQ 2050 LT Li</t>
  </si>
  <si>
    <t>MQ 3050 LT Re</t>
  </si>
  <si>
    <t>MQ 4050 / 51</t>
  </si>
  <si>
    <t>MQ 5050 / 51</t>
  </si>
  <si>
    <t>MQ 7050 D-Teil</t>
  </si>
  <si>
    <t>AQ 9111 BAZ</t>
  </si>
  <si>
    <t>Gesamt 1</t>
  </si>
  <si>
    <t>Gutstück P-Zahl</t>
  </si>
  <si>
    <t>Gesamt 2</t>
  </si>
  <si>
    <t>Gesamt</t>
  </si>
  <si>
    <t xml:space="preserve">Ausbringung </t>
  </si>
  <si>
    <t xml:space="preserve">Aktuelle Bestände Kleinteile  </t>
  </si>
  <si>
    <t>LTLi</t>
  </si>
  <si>
    <t>LT Re</t>
  </si>
  <si>
    <t>QT</t>
  </si>
  <si>
    <t>Ist Aufnahme  Bestände Kleinteile   223</t>
  </si>
  <si>
    <r>
      <t xml:space="preserve">Ist Aufnahme  Bestände Kleinteile </t>
    </r>
    <r>
      <rPr>
        <b/>
        <u/>
        <sz val="11"/>
        <color rgb="FFFF0000"/>
        <rFont val="Calibri"/>
        <family val="2"/>
        <scheme val="minor"/>
      </rPr>
      <t xml:space="preserve">  254</t>
    </r>
  </si>
  <si>
    <t>LT Li</t>
  </si>
  <si>
    <t>Gesamt MA Ist</t>
  </si>
  <si>
    <t>P Zahl</t>
  </si>
  <si>
    <t>Ausbringung MQ 5050 / 51 und 4050/51 Gesamt</t>
  </si>
  <si>
    <t>Ausschuss</t>
  </si>
  <si>
    <t>Ausschuss MQ 1050 QT</t>
  </si>
  <si>
    <t>Ausschuss MQ 2050 LT Li</t>
  </si>
  <si>
    <t>Ausschuss MQ 3050 LT Re</t>
  </si>
  <si>
    <t>Ausschuss MQ 7050 D-Teil</t>
  </si>
  <si>
    <t>Ausschuss AQ 9111 BAZ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</si>
</sst>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0000"/>
      <name val="Tahoma"/>
      <family val="2"/>
    </font>
    <font>
      <sz val="14"/>
      <color rgb="FF000000"/>
      <name val="Tahoma"/>
      <family val="2"/>
    </font>
    <font>
      <b/>
      <sz val="14"/>
      <color rgb="FFFF0000"/>
      <name val="Tahoma"/>
      <family val="2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rgb="FF1F86B0"/>
      <name val="Calibri"/>
      <family val="2"/>
      <scheme val="minor"/>
    </font>
    <font>
      <sz val="12"/>
      <color rgb="FF1F86B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1F86B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190B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29A5A2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auto="1"/>
      </right>
      <top style="medium">
        <color theme="1"/>
      </top>
      <bottom style="medium">
        <color auto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rgb="FF176882"/>
      </left>
      <right/>
      <top style="medium">
        <color rgb="FF176882"/>
      </top>
      <bottom style="medium">
        <color rgb="FF176882"/>
      </bottom>
      <diagonal/>
    </border>
    <border>
      <left/>
      <right/>
      <top style="medium">
        <color rgb="FF176882"/>
      </top>
      <bottom style="medium">
        <color rgb="FF176882"/>
      </bottom>
      <diagonal/>
    </border>
    <border>
      <left/>
      <right style="medium">
        <color rgb="FF176882"/>
      </right>
      <top style="medium">
        <color rgb="FF176882"/>
      </top>
      <bottom style="medium">
        <color rgb="FF176882"/>
      </bottom>
      <diagonal/>
    </border>
    <border>
      <left style="medium">
        <color rgb="FF176882"/>
      </left>
      <right style="thin">
        <color rgb="FF176882"/>
      </right>
      <top style="medium">
        <color rgb="FF176882"/>
      </top>
      <bottom style="thin">
        <color rgb="FF176882"/>
      </bottom>
      <diagonal/>
    </border>
    <border>
      <left style="thin">
        <color rgb="FF176882"/>
      </left>
      <right style="thin">
        <color rgb="FF176882"/>
      </right>
      <top style="medium">
        <color rgb="FF176882"/>
      </top>
      <bottom style="thin">
        <color rgb="FF176882"/>
      </bottom>
      <diagonal/>
    </border>
    <border>
      <left style="thin">
        <color rgb="FF176882"/>
      </left>
      <right style="medium">
        <color rgb="FF176882"/>
      </right>
      <top style="medium">
        <color rgb="FF176882"/>
      </top>
      <bottom style="thin">
        <color rgb="FF176882"/>
      </bottom>
      <diagonal/>
    </border>
    <border>
      <left style="medium">
        <color rgb="FF176882"/>
      </left>
      <right/>
      <top style="medium">
        <color rgb="FF176882"/>
      </top>
      <bottom style="thin">
        <color rgb="FF176882"/>
      </bottom>
      <diagonal/>
    </border>
    <border>
      <left/>
      <right style="thin">
        <color rgb="FF176882"/>
      </right>
      <top style="medium">
        <color rgb="FF176882"/>
      </top>
      <bottom style="thin">
        <color rgb="FF176882"/>
      </bottom>
      <diagonal/>
    </border>
    <border>
      <left style="thin">
        <color rgb="FF176882"/>
      </left>
      <right/>
      <top style="medium">
        <color rgb="FF176882"/>
      </top>
      <bottom style="thin">
        <color rgb="FF176882"/>
      </bottom>
      <diagonal/>
    </border>
    <border>
      <left/>
      <right style="medium">
        <color rgb="FF176882"/>
      </right>
      <top style="medium">
        <color rgb="FF176882"/>
      </top>
      <bottom style="thin">
        <color rgb="FF176882"/>
      </bottom>
      <diagonal/>
    </border>
    <border>
      <left style="medium">
        <color rgb="FF176882"/>
      </left>
      <right style="thin">
        <color rgb="FF176882"/>
      </right>
      <top style="thin">
        <color rgb="FF176882"/>
      </top>
      <bottom style="thin">
        <color rgb="FF176882"/>
      </bottom>
      <diagonal/>
    </border>
    <border>
      <left style="thin">
        <color rgb="FF176882"/>
      </left>
      <right style="thin">
        <color rgb="FF176882"/>
      </right>
      <top style="thin">
        <color rgb="FF176882"/>
      </top>
      <bottom style="thin">
        <color rgb="FF176882"/>
      </bottom>
      <diagonal/>
    </border>
    <border>
      <left style="thin">
        <color rgb="FF176882"/>
      </left>
      <right style="medium">
        <color rgb="FF176882"/>
      </right>
      <top style="thin">
        <color rgb="FF176882"/>
      </top>
      <bottom style="thin">
        <color rgb="FF176882"/>
      </bottom>
      <diagonal/>
    </border>
    <border>
      <left style="medium">
        <color rgb="FF176882"/>
      </left>
      <right/>
      <top style="thin">
        <color rgb="FF176882"/>
      </top>
      <bottom style="thin">
        <color rgb="FF176882"/>
      </bottom>
      <diagonal/>
    </border>
    <border>
      <left/>
      <right style="thin">
        <color rgb="FF176882"/>
      </right>
      <top style="thin">
        <color rgb="FF176882"/>
      </top>
      <bottom style="thin">
        <color rgb="FF176882"/>
      </bottom>
      <diagonal/>
    </border>
    <border>
      <left style="thin">
        <color rgb="FF176882"/>
      </left>
      <right/>
      <top style="thin">
        <color rgb="FF176882"/>
      </top>
      <bottom style="thin">
        <color rgb="FF176882"/>
      </bottom>
      <diagonal/>
    </border>
    <border>
      <left/>
      <right style="medium">
        <color rgb="FF176882"/>
      </right>
      <top style="thin">
        <color rgb="FF176882"/>
      </top>
      <bottom style="thin">
        <color rgb="FF176882"/>
      </bottom>
      <diagonal/>
    </border>
    <border>
      <left style="medium">
        <color rgb="FF176882"/>
      </left>
      <right style="thin">
        <color rgb="FF176882"/>
      </right>
      <top style="thin">
        <color rgb="FF176882"/>
      </top>
      <bottom style="medium">
        <color rgb="FF176882"/>
      </bottom>
      <diagonal/>
    </border>
    <border>
      <left style="thin">
        <color rgb="FF176882"/>
      </left>
      <right style="thin">
        <color rgb="FF176882"/>
      </right>
      <top style="thin">
        <color rgb="FF176882"/>
      </top>
      <bottom style="medium">
        <color rgb="FF176882"/>
      </bottom>
      <diagonal/>
    </border>
    <border>
      <left style="thin">
        <color rgb="FF176882"/>
      </left>
      <right style="medium">
        <color rgb="FF176882"/>
      </right>
      <top style="thin">
        <color rgb="FF176882"/>
      </top>
      <bottom style="medium">
        <color rgb="FF176882"/>
      </bottom>
      <diagonal/>
    </border>
    <border>
      <left style="medium">
        <color rgb="FF176882"/>
      </left>
      <right/>
      <top style="thin">
        <color rgb="FF176882"/>
      </top>
      <bottom style="medium">
        <color rgb="FF176882"/>
      </bottom>
      <diagonal/>
    </border>
    <border>
      <left/>
      <right style="thin">
        <color rgb="FF176882"/>
      </right>
      <top style="thin">
        <color rgb="FF176882"/>
      </top>
      <bottom style="medium">
        <color rgb="FF176882"/>
      </bottom>
      <diagonal/>
    </border>
    <border>
      <left style="thin">
        <color rgb="FF176882"/>
      </left>
      <right/>
      <top style="thin">
        <color rgb="FF176882"/>
      </top>
      <bottom style="medium">
        <color rgb="FF176882"/>
      </bottom>
      <diagonal/>
    </border>
    <border>
      <left/>
      <right style="medium">
        <color rgb="FF176882"/>
      </right>
      <top style="thin">
        <color rgb="FF176882"/>
      </top>
      <bottom style="medium">
        <color rgb="FF176882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4" fillId="0" borderId="0"/>
  </cellStyleXfs>
  <cellXfs count="125">
    <xf numFmtId="0" fontId="0" fillId="0" borderId="0" xfId="0"/>
    <xf numFmtId="0" fontId="5" fillId="2" borderId="1" xfId="1" applyFont="1" applyFill="1" applyBorder="1" applyAlignment="1">
      <alignment horizontal="center" vertical="center"/>
    </xf>
    <xf numFmtId="0" fontId="0" fillId="0" borderId="2" xfId="0" applyBorder="1"/>
    <xf numFmtId="0" fontId="6" fillId="3" borderId="3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0" fillId="0" borderId="4" xfId="0" applyBorder="1"/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7" borderId="6" xfId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11" fillId="8" borderId="9" xfId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1" fontId="8" fillId="7" borderId="11" xfId="1" applyNumberFormat="1" applyFont="1" applyFill="1" applyBorder="1" applyAlignment="1" applyProtection="1">
      <alignment horizontal="center" vertical="center" wrapText="1"/>
      <protection locked="0"/>
    </xf>
    <xf numFmtId="0" fontId="11" fillId="8" borderId="12" xfId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/>
    </xf>
    <xf numFmtId="0" fontId="8" fillId="9" borderId="14" xfId="1" applyFont="1" applyFill="1" applyBorder="1" applyAlignment="1" applyProtection="1">
      <alignment horizontal="center" vertical="center" wrapText="1"/>
      <protection locked="0"/>
    </xf>
    <xf numFmtId="0" fontId="8" fillId="9" borderId="15" xfId="1" applyFont="1" applyFill="1" applyBorder="1" applyAlignment="1" applyProtection="1">
      <alignment horizontal="center" vertical="center" wrapText="1"/>
      <protection locked="0"/>
    </xf>
    <xf numFmtId="0" fontId="11" fillId="8" borderId="16" xfId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center" vertical="center"/>
    </xf>
    <xf numFmtId="1" fontId="8" fillId="7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9" borderId="18" xfId="1" applyFont="1" applyFill="1" applyBorder="1" applyAlignment="1" applyProtection="1">
      <alignment horizontal="center" vertical="center" wrapText="1"/>
      <protection locked="0"/>
    </xf>
    <xf numFmtId="0" fontId="8" fillId="9" borderId="19" xfId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center"/>
    </xf>
    <xf numFmtId="0" fontId="2" fillId="10" borderId="8" xfId="1" applyFont="1" applyFill="1" applyBorder="1" applyAlignment="1">
      <alignment horizontal="center" vertical="center" wrapText="1"/>
    </xf>
    <xf numFmtId="0" fontId="11" fillId="8" borderId="20" xfId="1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>
      <alignment horizontal="center"/>
    </xf>
    <xf numFmtId="1" fontId="8" fillId="7" borderId="2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>
      <alignment horizontal="center" vertical="center"/>
    </xf>
    <xf numFmtId="0" fontId="8" fillId="9" borderId="22" xfId="1" applyFont="1" applyFill="1" applyBorder="1" applyAlignment="1" applyProtection="1">
      <alignment horizontal="center" vertical="center" wrapText="1"/>
      <protection locked="0"/>
    </xf>
    <xf numFmtId="0" fontId="8" fillId="9" borderId="23" xfId="1" applyFont="1" applyFill="1" applyBorder="1" applyAlignment="1" applyProtection="1">
      <alignment horizontal="center" vertical="center" wrapText="1"/>
      <protection locked="0"/>
    </xf>
    <xf numFmtId="0" fontId="1" fillId="11" borderId="8" xfId="1" applyFont="1" applyFill="1" applyBorder="1" applyAlignment="1">
      <alignment horizontal="center" vertical="center"/>
    </xf>
    <xf numFmtId="1" fontId="8" fillId="11" borderId="8" xfId="1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2" fontId="8" fillId="0" borderId="24" xfId="1" applyNumberFormat="1" applyFont="1" applyBorder="1" applyAlignment="1">
      <alignment horizontal="center" vertical="center"/>
    </xf>
    <xf numFmtId="0" fontId="8" fillId="11" borderId="8" xfId="1" applyFont="1" applyFill="1" applyBorder="1" applyAlignment="1">
      <alignment horizontal="center" vertical="center" wrapText="1"/>
    </xf>
    <xf numFmtId="0" fontId="8" fillId="0" borderId="24" xfId="0" applyFont="1" applyBorder="1"/>
    <xf numFmtId="0" fontId="8" fillId="11" borderId="8" xfId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8" fillId="0" borderId="26" xfId="0" applyFont="1" applyBorder="1"/>
    <xf numFmtId="0" fontId="1" fillId="0" borderId="8" xfId="1" applyFont="1" applyBorder="1" applyAlignment="1">
      <alignment horizontal="center" vertical="center"/>
    </xf>
    <xf numFmtId="1" fontId="8" fillId="9" borderId="8" xfId="1" applyNumberFormat="1" applyFont="1" applyFill="1" applyBorder="1" applyAlignment="1">
      <alignment horizontal="center" vertical="center"/>
    </xf>
    <xf numFmtId="0" fontId="8" fillId="0" borderId="27" xfId="0" applyFont="1" applyBorder="1"/>
    <xf numFmtId="2" fontId="8" fillId="0" borderId="0" xfId="1" applyNumberFormat="1" applyFont="1" applyAlignment="1">
      <alignment horizontal="center" vertical="center"/>
    </xf>
    <xf numFmtId="1" fontId="8" fillId="9" borderId="8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top"/>
    </xf>
    <xf numFmtId="0" fontId="8" fillId="0" borderId="0" xfId="0" applyFont="1"/>
    <xf numFmtId="0" fontId="8" fillId="0" borderId="28" xfId="0" applyFont="1" applyBorder="1"/>
    <xf numFmtId="0" fontId="1" fillId="12" borderId="8" xfId="1" applyFont="1" applyFill="1" applyBorder="1" applyAlignment="1">
      <alignment horizontal="center" vertical="center"/>
    </xf>
    <xf numFmtId="1" fontId="8" fillId="12" borderId="8" xfId="1" applyNumberFormat="1" applyFont="1" applyFill="1" applyBorder="1" applyAlignment="1">
      <alignment horizontal="center" vertical="center"/>
    </xf>
    <xf numFmtId="0" fontId="8" fillId="0" borderId="29" xfId="0" applyFont="1" applyBorder="1"/>
    <xf numFmtId="2" fontId="8" fillId="0" borderId="30" xfId="1" applyNumberFormat="1" applyFont="1" applyBorder="1" applyAlignment="1">
      <alignment horizontal="center" vertical="center"/>
    </xf>
    <xf numFmtId="0" fontId="8" fillId="12" borderId="8" xfId="1" applyFont="1" applyFill="1" applyBorder="1" applyAlignment="1">
      <alignment horizontal="center" vertical="center" wrapText="1"/>
    </xf>
    <xf numFmtId="0" fontId="8" fillId="0" borderId="30" xfId="1" applyFont="1" applyBorder="1" applyAlignment="1">
      <alignment vertical="top"/>
    </xf>
    <xf numFmtId="0" fontId="8" fillId="12" borderId="8" xfId="1" applyFont="1" applyFill="1" applyBorder="1" applyAlignment="1">
      <alignment horizontal="center" vertical="center"/>
    </xf>
    <xf numFmtId="0" fontId="8" fillId="0" borderId="30" xfId="0" applyFont="1" applyBorder="1"/>
    <xf numFmtId="0" fontId="8" fillId="0" borderId="31" xfId="1" applyFont="1" applyBorder="1"/>
    <xf numFmtId="0" fontId="16" fillId="3" borderId="1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16" fillId="3" borderId="4" xfId="1" applyFont="1" applyFill="1" applyBorder="1" applyAlignment="1">
      <alignment horizontal="center" vertical="center"/>
    </xf>
    <xf numFmtId="0" fontId="16" fillId="13" borderId="32" xfId="1" applyFont="1" applyFill="1" applyBorder="1" applyAlignment="1" applyProtection="1">
      <alignment horizontal="center" vertical="center" wrapText="1"/>
      <protection locked="0"/>
    </xf>
    <xf numFmtId="0" fontId="16" fillId="13" borderId="33" xfId="1" applyFont="1" applyFill="1" applyBorder="1" applyAlignment="1" applyProtection="1">
      <alignment horizontal="center" vertical="center" wrapText="1"/>
      <protection locked="0"/>
    </xf>
    <xf numFmtId="0" fontId="17" fillId="2" borderId="1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0" fontId="16" fillId="13" borderId="34" xfId="1" applyFont="1" applyFill="1" applyBorder="1" applyAlignment="1" applyProtection="1">
      <alignment horizontal="center" vertical="center" wrapText="1"/>
      <protection locked="0"/>
    </xf>
    <xf numFmtId="0" fontId="16" fillId="13" borderId="35" xfId="1" applyFont="1" applyFill="1" applyBorder="1" applyAlignment="1" applyProtection="1">
      <alignment horizontal="center" vertical="center" wrapText="1"/>
      <protection locked="0"/>
    </xf>
    <xf numFmtId="0" fontId="16" fillId="13" borderId="36" xfId="1" applyFont="1" applyFill="1" applyBorder="1" applyAlignment="1" applyProtection="1">
      <alignment horizontal="center" vertical="center" wrapText="1"/>
      <protection locked="0"/>
    </xf>
    <xf numFmtId="0" fontId="16" fillId="13" borderId="37" xfId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 applyProtection="1">
      <alignment horizontal="center" vertical="center" wrapText="1"/>
      <protection locked="0"/>
    </xf>
    <xf numFmtId="0" fontId="18" fillId="0" borderId="4" xfId="1" applyFont="1" applyBorder="1" applyAlignment="1" applyProtection="1">
      <alignment horizontal="center" vertical="center" wrapText="1"/>
      <protection locked="0"/>
    </xf>
    <xf numFmtId="0" fontId="12" fillId="9" borderId="1" xfId="1" applyFont="1" applyFill="1" applyBorder="1" applyAlignment="1">
      <alignment horizontal="center" vertical="center"/>
    </xf>
    <xf numFmtId="0" fontId="12" fillId="9" borderId="2" xfId="1" applyFont="1" applyFill="1" applyBorder="1" applyAlignment="1">
      <alignment horizontal="center" vertical="center"/>
    </xf>
    <xf numFmtId="0" fontId="12" fillId="9" borderId="4" xfId="1" applyFont="1" applyFill="1" applyBorder="1" applyAlignment="1">
      <alignment horizontal="center" vertical="center"/>
    </xf>
    <xf numFmtId="0" fontId="19" fillId="14" borderId="38" xfId="1" applyFont="1" applyFill="1" applyBorder="1" applyAlignment="1" applyProtection="1">
      <alignment horizontal="center" vertical="center"/>
      <protection locked="0"/>
    </xf>
    <xf numFmtId="0" fontId="20" fillId="14" borderId="39" xfId="0" applyFont="1" applyFill="1" applyBorder="1" applyAlignment="1">
      <alignment horizontal="center" vertical="center"/>
    </xf>
    <xf numFmtId="0" fontId="20" fillId="14" borderId="40" xfId="0" applyFont="1" applyFill="1" applyBorder="1" applyAlignment="1">
      <alignment horizontal="center" vertical="center"/>
    </xf>
    <xf numFmtId="0" fontId="4" fillId="0" borderId="0" xfId="1"/>
    <xf numFmtId="0" fontId="22" fillId="2" borderId="41" xfId="1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22" fillId="2" borderId="42" xfId="1" applyFont="1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>
      <alignment horizontal="center" vertical="center"/>
    </xf>
    <xf numFmtId="0" fontId="22" fillId="2" borderId="44" xfId="1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22" fillId="2" borderId="46" xfId="1" applyFont="1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>
      <alignment horizontal="center" vertical="center"/>
    </xf>
    <xf numFmtId="0" fontId="22" fillId="2" borderId="48" xfId="1" applyFont="1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>
      <alignment horizontal="center" vertical="center"/>
    </xf>
    <xf numFmtId="0" fontId="22" fillId="2" borderId="49" xfId="1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22" fillId="2" borderId="51" xfId="1" applyFont="1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>
      <alignment horizontal="center" vertical="center"/>
    </xf>
    <xf numFmtId="0" fontId="22" fillId="2" borderId="53" xfId="1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22" fillId="2" borderId="55" xfId="1" applyFont="1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22" fillId="2" borderId="56" xfId="1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22" fillId="0" borderId="0" xfId="1" applyFont="1" applyProtection="1">
      <protection locked="0"/>
    </xf>
    <xf numFmtId="0" fontId="22" fillId="0" borderId="0" xfId="1" applyFont="1"/>
    <xf numFmtId="0" fontId="22" fillId="2" borderId="58" xfId="1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22" fillId="2" borderId="60" xfId="1" applyFont="1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8" fillId="0" borderId="62" xfId="0" applyFont="1" applyBorder="1"/>
    <xf numFmtId="0" fontId="10" fillId="7" borderId="63" xfId="1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1" fontId="23" fillId="0" borderId="0" xfId="1" applyNumberFormat="1" applyFont="1" applyAlignment="1">
      <alignment horizontal="center" vertical="center"/>
    </xf>
    <xf numFmtId="2" fontId="23" fillId="0" borderId="0" xfId="1" applyNumberFormat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1" fontId="24" fillId="0" borderId="0" xfId="1" applyNumberFormat="1" applyFont="1" applyAlignment="1">
      <alignment horizontal="center" vertical="center"/>
    </xf>
    <xf numFmtId="2" fontId="24" fillId="0" borderId="0" xfId="1" applyNumberFormat="1" applyFont="1" applyAlignment="1">
      <alignment horizontal="center" vertical="center"/>
    </xf>
    <xf numFmtId="0" fontId="24" fillId="0" borderId="0" xfId="1" applyFont="1"/>
    <xf numFmtId="0" fontId="24" fillId="0" borderId="0" xfId="1" applyFont="1" applyAlignment="1">
      <alignment horizontal="center" vertical="center" wrapText="1"/>
    </xf>
    <xf numFmtId="0" fontId="23" fillId="0" borderId="0" xfId="1" applyFont="1"/>
    <xf numFmtId="2" fontId="23" fillId="0" borderId="0" xfId="1" applyNumberFormat="1" applyFont="1"/>
    <xf numFmtId="2" fontId="24" fillId="0" borderId="0" xfId="1" applyNumberFormat="1" applyFont="1" applyAlignment="1">
      <alignment horizontal="center" vertical="center" wrapText="1"/>
    </xf>
    <xf numFmtId="0" fontId="24" fillId="0" borderId="0" xfId="0" applyFont="1"/>
    <xf numFmtId="0" fontId="2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3" fillId="0" borderId="0" xfId="0" applyFont="1"/>
  </cellXfs>
  <cellStyles count="2">
    <cellStyle name="Standard" xfId="0" builtinId="0"/>
    <cellStyle name="Standard 2" xfId="1" xr:uid="{1C87E158-159B-7E40-BF43-F65F2A4FC561}"/>
  </cellStyles>
  <dxfs count="5"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94%20Central%20Point%20Master/Als%20XLSM%20Daten/Schichtbuch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ichtbuch Test X"/>
      <sheetName val="Bestände BR 223 Master Daten"/>
      <sheetName val="Schichtbuch Test"/>
      <sheetName val="Schichtbuch"/>
      <sheetName val="Ausbringung BR 223"/>
      <sheetName val="Ausbringung BR 254"/>
      <sheetName val="Ausbringung BR 223 Master"/>
      <sheetName val="Ausbringung BR 254 Master"/>
      <sheetName val="Bestände BR 223 Gesamt"/>
      <sheetName val="Bestände BR 254 Gesamt"/>
      <sheetName val="Ist Aufnahme BR 223 BR 254 "/>
      <sheetName val="P-Zahlen Master Daten"/>
      <sheetName val="Bestände BR 254 Master Daten"/>
      <sheetName val="Master Da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K16">
            <v>1.3839869281045751</v>
          </cell>
          <cell r="Q16">
            <v>1.2851307189542485</v>
          </cell>
          <cell r="W16">
            <v>3.3071895424836599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D0E57-CEBF-A747-9D2E-3A69517BAD13}">
  <dimension ref="C3:R33"/>
  <sheetViews>
    <sheetView tabSelected="1" zoomScale="63" zoomScaleNormal="63" workbookViewId="0">
      <selection activeCell="T31" sqref="T31"/>
    </sheetView>
  </sheetViews>
  <sheetFormatPr baseColWidth="10" defaultRowHeight="16" x14ac:dyDescent="0.2"/>
  <cols>
    <col min="3" max="3" width="17.83203125" customWidth="1"/>
    <col min="4" max="4" width="12.33203125" bestFit="1" customWidth="1"/>
    <col min="5" max="5" width="13.33203125" bestFit="1" customWidth="1"/>
    <col min="7" max="7" width="12.33203125" bestFit="1" customWidth="1"/>
    <col min="8" max="8" width="13.33203125" bestFit="1" customWidth="1"/>
    <col min="10" max="10" width="12.33203125" bestFit="1" customWidth="1"/>
    <col min="11" max="11" width="13.33203125" bestFit="1" customWidth="1"/>
  </cols>
  <sheetData>
    <row r="3" spans="3:18" ht="17" thickBot="1" x14ac:dyDescent="0.25"/>
    <row r="4" spans="3:18" ht="35" thickBot="1" x14ac:dyDescent="0.25">
      <c r="C4" s="1" t="s">
        <v>18</v>
      </c>
      <c r="D4" s="2"/>
      <c r="E4" s="2"/>
      <c r="F4" s="2"/>
      <c r="G4" s="2"/>
      <c r="H4" s="2"/>
      <c r="I4" s="2"/>
      <c r="J4" s="2"/>
      <c r="K4" s="2"/>
      <c r="L4" s="7"/>
    </row>
    <row r="5" spans="3:18" ht="22" customHeight="1" thickBot="1" x14ac:dyDescent="0.25">
      <c r="C5" s="3" t="s">
        <v>0</v>
      </c>
      <c r="D5" s="4" t="s">
        <v>1</v>
      </c>
      <c r="E5" s="2"/>
      <c r="F5" s="2"/>
      <c r="G5" s="5" t="s">
        <v>2</v>
      </c>
      <c r="H5" s="2"/>
      <c r="I5" s="2"/>
      <c r="J5" s="6" t="s">
        <v>3</v>
      </c>
      <c r="K5" s="2"/>
      <c r="L5" s="7"/>
    </row>
    <row r="6" spans="3:18" ht="21" thickBot="1" x14ac:dyDescent="0.25">
      <c r="C6" s="106"/>
      <c r="D6" s="8" t="s">
        <v>4</v>
      </c>
      <c r="E6" s="9" t="s">
        <v>5</v>
      </c>
      <c r="F6" s="10" t="s">
        <v>6</v>
      </c>
      <c r="G6" s="8" t="s">
        <v>4</v>
      </c>
      <c r="H6" s="9" t="s">
        <v>5</v>
      </c>
      <c r="I6" s="10" t="s">
        <v>6</v>
      </c>
      <c r="J6" s="11" t="s">
        <v>4</v>
      </c>
      <c r="K6" s="9" t="s">
        <v>5</v>
      </c>
      <c r="L6" s="107" t="s">
        <v>6</v>
      </c>
    </row>
    <row r="7" spans="3:18" ht="22" thickBot="1" x14ac:dyDescent="0.25">
      <c r="C7" s="12" t="s">
        <v>7</v>
      </c>
      <c r="D7" s="13">
        <v>430</v>
      </c>
      <c r="E7" s="14">
        <v>3</v>
      </c>
      <c r="F7" s="15">
        <v>7</v>
      </c>
      <c r="G7" s="16">
        <v>405</v>
      </c>
      <c r="H7" s="17">
        <v>2</v>
      </c>
      <c r="I7" s="18">
        <v>7</v>
      </c>
      <c r="J7" s="16">
        <v>350</v>
      </c>
      <c r="K7" s="17">
        <v>2</v>
      </c>
      <c r="L7" s="19">
        <v>7</v>
      </c>
      <c r="M7" s="108">
        <f>SUM(D7+G7+J7)</f>
        <v>1185</v>
      </c>
    </row>
    <row r="8" spans="3:18" ht="22" thickBot="1" x14ac:dyDescent="0.25">
      <c r="C8" s="12" t="s">
        <v>8</v>
      </c>
      <c r="D8" s="20">
        <v>430</v>
      </c>
      <c r="E8" s="21">
        <v>3</v>
      </c>
      <c r="F8" s="22">
        <v>7</v>
      </c>
      <c r="G8" s="20">
        <v>404</v>
      </c>
      <c r="H8" s="21">
        <v>2</v>
      </c>
      <c r="I8" s="23">
        <v>7</v>
      </c>
      <c r="J8" s="20">
        <v>402</v>
      </c>
      <c r="K8" s="21">
        <v>5</v>
      </c>
      <c r="L8" s="24">
        <v>7</v>
      </c>
      <c r="M8" s="108">
        <f t="shared" ref="M8:M18" si="0">SUM(D8+G8+J8)</f>
        <v>1236</v>
      </c>
    </row>
    <row r="9" spans="3:18" ht="22" thickBot="1" x14ac:dyDescent="0.25">
      <c r="C9" s="12" t="s">
        <v>9</v>
      </c>
      <c r="D9" s="20">
        <v>503</v>
      </c>
      <c r="E9" s="21">
        <v>2</v>
      </c>
      <c r="F9" s="22">
        <v>7</v>
      </c>
      <c r="G9" s="20">
        <v>403</v>
      </c>
      <c r="H9" s="21">
        <v>2</v>
      </c>
      <c r="I9" s="23">
        <v>7</v>
      </c>
      <c r="J9" s="20">
        <v>404</v>
      </c>
      <c r="K9" s="21">
        <v>14</v>
      </c>
      <c r="L9" s="24">
        <v>7</v>
      </c>
      <c r="M9" s="108">
        <f t="shared" si="0"/>
        <v>1310</v>
      </c>
    </row>
    <row r="10" spans="3:18" ht="22" thickBot="1" x14ac:dyDescent="0.25">
      <c r="C10" s="12" t="s">
        <v>10</v>
      </c>
      <c r="D10" s="20">
        <v>180</v>
      </c>
      <c r="E10" s="21">
        <v>2</v>
      </c>
      <c r="F10" s="22">
        <v>7</v>
      </c>
      <c r="G10" s="20">
        <v>180</v>
      </c>
      <c r="H10" s="21">
        <v>2</v>
      </c>
      <c r="I10" s="23">
        <v>7</v>
      </c>
      <c r="J10" s="20">
        <v>180</v>
      </c>
      <c r="K10" s="21">
        <v>2</v>
      </c>
      <c r="L10" s="24">
        <v>7</v>
      </c>
      <c r="M10" s="108">
        <f t="shared" si="0"/>
        <v>540</v>
      </c>
    </row>
    <row r="11" spans="3:18" ht="22" thickBot="1" x14ac:dyDescent="0.25">
      <c r="C11" s="12" t="s">
        <v>11</v>
      </c>
      <c r="D11" s="20">
        <v>180</v>
      </c>
      <c r="E11" s="21">
        <v>1</v>
      </c>
      <c r="F11" s="22">
        <v>7</v>
      </c>
      <c r="G11" s="20">
        <v>180</v>
      </c>
      <c r="H11" s="21">
        <v>2</v>
      </c>
      <c r="I11" s="23">
        <v>7</v>
      </c>
      <c r="J11" s="20">
        <v>180</v>
      </c>
      <c r="K11" s="21">
        <v>3</v>
      </c>
      <c r="L11" s="24">
        <v>7</v>
      </c>
      <c r="M11" s="108">
        <f t="shared" si="0"/>
        <v>540</v>
      </c>
    </row>
    <row r="12" spans="3:18" ht="24" customHeight="1" thickBot="1" x14ac:dyDescent="0.3">
      <c r="C12" s="12" t="s">
        <v>12</v>
      </c>
      <c r="D12" s="20">
        <v>1</v>
      </c>
      <c r="E12" s="25">
        <v>1</v>
      </c>
      <c r="F12" s="22">
        <v>7</v>
      </c>
      <c r="G12" s="20">
        <v>1</v>
      </c>
      <c r="H12" s="21">
        <v>2</v>
      </c>
      <c r="I12" s="23">
        <v>7</v>
      </c>
      <c r="J12" s="20">
        <v>1</v>
      </c>
      <c r="K12" s="21">
        <v>2</v>
      </c>
      <c r="L12" s="24">
        <v>7</v>
      </c>
      <c r="M12" s="108">
        <f t="shared" si="0"/>
        <v>3</v>
      </c>
      <c r="N12" s="59" t="s">
        <v>19</v>
      </c>
      <c r="O12" s="60"/>
      <c r="P12" s="60"/>
      <c r="Q12" s="60"/>
      <c r="R12" s="61"/>
    </row>
    <row r="13" spans="3:18" ht="22" thickBot="1" x14ac:dyDescent="0.3">
      <c r="C13" s="26" t="s">
        <v>13</v>
      </c>
      <c r="D13" s="27">
        <v>1</v>
      </c>
      <c r="E13" s="28">
        <v>1</v>
      </c>
      <c r="F13" s="29">
        <v>7</v>
      </c>
      <c r="G13" s="27">
        <v>1</v>
      </c>
      <c r="H13" s="30">
        <v>2</v>
      </c>
      <c r="I13" s="31">
        <v>7</v>
      </c>
      <c r="J13" s="27">
        <v>2</v>
      </c>
      <c r="K13" s="30">
        <v>1</v>
      </c>
      <c r="L13" s="32">
        <v>7</v>
      </c>
      <c r="M13" s="108">
        <f t="shared" si="0"/>
        <v>4</v>
      </c>
      <c r="N13" s="62" t="s">
        <v>20</v>
      </c>
      <c r="O13" s="63"/>
      <c r="P13" s="64">
        <f>SUM('Ist Aufnahme  223 und  254 '!D4+M8-D20-E26)</f>
        <v>1346</v>
      </c>
      <c r="Q13" s="65"/>
      <c r="R13" s="66"/>
    </row>
    <row r="14" spans="3:18" ht="22" thickBot="1" x14ac:dyDescent="0.3">
      <c r="C14" s="33" t="s">
        <v>14</v>
      </c>
      <c r="D14" s="34">
        <f>SUM(D7:D13)</f>
        <v>1725</v>
      </c>
      <c r="E14" s="35">
        <f>SUM(E7:E13)</f>
        <v>13</v>
      </c>
      <c r="F14" s="36"/>
      <c r="G14" s="37">
        <f>SUM(G7:G13)</f>
        <v>1574</v>
      </c>
      <c r="H14" s="35">
        <f>SUM(H7:H13)</f>
        <v>14</v>
      </c>
      <c r="I14" s="38"/>
      <c r="J14" s="39">
        <f>SUM(J7:J13)</f>
        <v>1519</v>
      </c>
      <c r="K14" s="40">
        <f>SUM(K7:K13)</f>
        <v>29</v>
      </c>
      <c r="L14" s="41"/>
      <c r="M14" s="108">
        <f t="shared" si="0"/>
        <v>4818</v>
      </c>
      <c r="N14" s="67" t="s">
        <v>21</v>
      </c>
      <c r="O14" s="68"/>
      <c r="P14" s="64">
        <f>SUM('Ist Aufnahme  223 und  254 '!D5+M9-D20-E28)</f>
        <v>1112</v>
      </c>
      <c r="Q14" s="65"/>
      <c r="R14" s="66"/>
    </row>
    <row r="15" spans="3:18" ht="22" thickBot="1" x14ac:dyDescent="0.3">
      <c r="C15" s="42" t="s">
        <v>15</v>
      </c>
      <c r="D15" s="43">
        <f>SUM(D16/6)</f>
        <v>287.33333333333331</v>
      </c>
      <c r="E15" s="44"/>
      <c r="F15" s="45"/>
      <c r="G15" s="46">
        <f>SUM(G16/6)</f>
        <v>262.16666666666669</v>
      </c>
      <c r="H15" s="44"/>
      <c r="I15" s="47"/>
      <c r="J15" s="43">
        <f>SUM(J16/6)</f>
        <v>253</v>
      </c>
      <c r="K15" s="48"/>
      <c r="L15" s="49"/>
      <c r="M15" s="109">
        <f t="shared" si="0"/>
        <v>802.5</v>
      </c>
      <c r="N15" s="69" t="s">
        <v>22</v>
      </c>
      <c r="O15" s="70"/>
      <c r="P15" s="64">
        <f>SUM('Ist Aufnahme  223 und  254 '!D6+M7-D20-E24)</f>
        <v>1298</v>
      </c>
      <c r="Q15" s="65"/>
      <c r="R15" s="66"/>
    </row>
    <row r="16" spans="3:18" ht="22" thickBot="1" x14ac:dyDescent="0.3">
      <c r="C16" s="50" t="s">
        <v>16</v>
      </c>
      <c r="D16" s="51">
        <f>SUM(D7:D11,D13)</f>
        <v>1724</v>
      </c>
      <c r="E16" s="52"/>
      <c r="F16" s="53"/>
      <c r="G16" s="54">
        <f>SUM(G7:G11,G13)</f>
        <v>1573</v>
      </c>
      <c r="H16" s="52"/>
      <c r="I16" s="55"/>
      <c r="J16" s="56">
        <f>SUM(J7:J11,J13)</f>
        <v>1518</v>
      </c>
      <c r="K16" s="57"/>
      <c r="L16" s="58"/>
      <c r="M16" s="108">
        <f t="shared" si="0"/>
        <v>4815</v>
      </c>
      <c r="N16" s="71" t="s">
        <v>17</v>
      </c>
      <c r="O16" s="72"/>
      <c r="P16" s="73">
        <f>SUM(P13:P15)</f>
        <v>3756</v>
      </c>
      <c r="Q16" s="74"/>
      <c r="R16" s="75"/>
    </row>
    <row r="17" spans="3:13" ht="19" x14ac:dyDescent="0.25">
      <c r="C17" s="111" t="s">
        <v>26</v>
      </c>
      <c r="D17" s="112">
        <f>R7</f>
        <v>0</v>
      </c>
      <c r="E17" s="113"/>
      <c r="F17" s="114"/>
      <c r="G17" s="115">
        <f>T7</f>
        <v>0</v>
      </c>
      <c r="H17" s="111"/>
      <c r="I17" s="116"/>
      <c r="J17" s="111">
        <f>V7</f>
        <v>0</v>
      </c>
      <c r="K17" s="116"/>
      <c r="L17" s="117"/>
      <c r="M17" s="108">
        <f t="shared" si="0"/>
        <v>0</v>
      </c>
    </row>
    <row r="18" spans="3:13" ht="19" x14ac:dyDescent="0.25">
      <c r="C18" s="111" t="s">
        <v>27</v>
      </c>
      <c r="D18" s="113">
        <f>'[1]P-Zahlen Master Daten'!K16</f>
        <v>1.3839869281045751</v>
      </c>
      <c r="E18" s="113"/>
      <c r="F18" s="114"/>
      <c r="G18" s="118">
        <f>'[1]P-Zahlen Master Daten'!Q16</f>
        <v>1.2851307189542485</v>
      </c>
      <c r="H18" s="116"/>
      <c r="I18" s="116"/>
      <c r="J18" s="113">
        <f>'[1]P-Zahlen Master Daten'!W16</f>
        <v>3.3071895424836599</v>
      </c>
      <c r="K18" s="116"/>
      <c r="L18" s="116"/>
      <c r="M18" s="110">
        <f t="shared" si="0"/>
        <v>5.9763071895424833</v>
      </c>
    </row>
    <row r="19" spans="3:13" ht="19" x14ac:dyDescent="0.25">
      <c r="C19" s="114" t="s">
        <v>28</v>
      </c>
      <c r="D19" s="119"/>
      <c r="E19" s="114"/>
      <c r="F19" s="114"/>
      <c r="G19" s="116" t="s">
        <v>29</v>
      </c>
      <c r="H19" s="120" t="s">
        <v>17</v>
      </c>
      <c r="I19" s="121"/>
      <c r="J19" s="116"/>
      <c r="K19" s="108"/>
      <c r="L19" s="116"/>
      <c r="M19" s="108"/>
    </row>
    <row r="20" spans="3:13" ht="19" x14ac:dyDescent="0.25">
      <c r="C20" s="114"/>
      <c r="D20" s="122">
        <f>SUM(M10:M11)</f>
        <v>1080</v>
      </c>
      <c r="E20" s="122"/>
      <c r="F20" s="114"/>
      <c r="G20" s="116"/>
      <c r="H20" s="121">
        <f>SUM(E14,H14,K14)</f>
        <v>56</v>
      </c>
      <c r="I20" s="121"/>
      <c r="J20" s="116"/>
      <c r="K20" s="108"/>
      <c r="L20" s="116"/>
      <c r="M20" s="108"/>
    </row>
    <row r="21" spans="3:13" ht="19" x14ac:dyDescent="0.25">
      <c r="C21" s="123" t="s">
        <v>29</v>
      </c>
      <c r="D21" s="114"/>
      <c r="E21" s="111" t="s">
        <v>17</v>
      </c>
      <c r="F21" s="114"/>
      <c r="G21" s="124"/>
      <c r="H21" s="124"/>
      <c r="I21" s="124"/>
      <c r="J21" s="124"/>
      <c r="K21" s="124"/>
      <c r="L21" s="124"/>
      <c r="M21" s="108"/>
    </row>
    <row r="22" spans="3:13" ht="19" x14ac:dyDescent="0.25">
      <c r="C22" s="114"/>
      <c r="D22" s="122"/>
      <c r="E22" s="111">
        <f>SUM(E14,H14,K14)</f>
        <v>56</v>
      </c>
      <c r="F22" s="114"/>
      <c r="G22" s="124"/>
      <c r="H22" s="124"/>
      <c r="I22" s="124"/>
      <c r="J22" s="124"/>
      <c r="K22" s="124"/>
      <c r="L22" s="124"/>
      <c r="M22" s="108"/>
    </row>
    <row r="23" spans="3:13" ht="19" x14ac:dyDescent="0.25">
      <c r="C23" s="123" t="s">
        <v>30</v>
      </c>
      <c r="D23" s="114"/>
      <c r="E23" s="111" t="s">
        <v>17</v>
      </c>
      <c r="F23" s="114"/>
      <c r="G23" s="124"/>
      <c r="H23" s="124"/>
      <c r="I23" s="124"/>
      <c r="J23" s="124"/>
      <c r="K23" s="124"/>
      <c r="L23" s="124"/>
      <c r="M23" s="124"/>
    </row>
    <row r="24" spans="3:13" ht="19" x14ac:dyDescent="0.25">
      <c r="C24" s="114"/>
      <c r="D24" s="122"/>
      <c r="E24" s="111">
        <f>SUM(E7,H7,K7)</f>
        <v>7</v>
      </c>
      <c r="F24" s="114"/>
      <c r="G24" s="124"/>
      <c r="H24" s="124"/>
      <c r="I24" s="124"/>
      <c r="J24" s="124"/>
      <c r="K24" s="124"/>
      <c r="L24" s="124"/>
      <c r="M24" s="124"/>
    </row>
    <row r="25" spans="3:13" ht="19" x14ac:dyDescent="0.25">
      <c r="C25" s="123" t="s">
        <v>31</v>
      </c>
      <c r="D25" s="114"/>
      <c r="E25" s="111" t="s">
        <v>17</v>
      </c>
      <c r="F25" s="114"/>
      <c r="G25" s="124"/>
      <c r="H25" s="124"/>
      <c r="I25" s="124"/>
      <c r="J25" s="124"/>
      <c r="K25" s="124"/>
      <c r="L25" s="124"/>
      <c r="M25" s="124"/>
    </row>
    <row r="26" spans="3:13" ht="19" x14ac:dyDescent="0.25">
      <c r="C26" s="114"/>
      <c r="D26" s="122"/>
      <c r="E26" s="111">
        <f>SUM(E8,H8,K8)</f>
        <v>10</v>
      </c>
      <c r="F26" s="114"/>
      <c r="G26" s="124"/>
      <c r="H26" s="124"/>
      <c r="I26" s="124"/>
      <c r="J26" s="124"/>
      <c r="K26" s="124"/>
      <c r="L26" s="124"/>
      <c r="M26" s="124"/>
    </row>
    <row r="27" spans="3:13" ht="19" x14ac:dyDescent="0.25">
      <c r="C27" s="123" t="s">
        <v>32</v>
      </c>
      <c r="D27" s="114"/>
      <c r="E27" s="111" t="s">
        <v>17</v>
      </c>
      <c r="F27" s="114"/>
      <c r="G27" s="124"/>
      <c r="H27" s="124"/>
      <c r="I27" s="124"/>
      <c r="J27" s="124"/>
      <c r="K27" s="124"/>
      <c r="L27" s="124"/>
      <c r="M27" s="124"/>
    </row>
    <row r="28" spans="3:13" ht="19" x14ac:dyDescent="0.25">
      <c r="C28" s="114"/>
      <c r="D28" s="122"/>
      <c r="E28" s="111">
        <f>SUM(E9,H9,K9)</f>
        <v>18</v>
      </c>
      <c r="F28" s="114"/>
      <c r="G28" s="124"/>
      <c r="H28" s="124"/>
      <c r="I28" s="124"/>
      <c r="J28" s="124"/>
      <c r="K28" s="124"/>
      <c r="L28" s="124"/>
      <c r="M28" s="124"/>
    </row>
    <row r="29" spans="3:13" ht="19" x14ac:dyDescent="0.25">
      <c r="C29" s="123" t="s">
        <v>33</v>
      </c>
      <c r="D29" s="114"/>
      <c r="E29" s="111" t="s">
        <v>17</v>
      </c>
      <c r="F29" s="114"/>
      <c r="G29" s="124"/>
      <c r="H29" s="124"/>
      <c r="I29" s="124"/>
      <c r="J29" s="124"/>
      <c r="K29" s="124"/>
      <c r="L29" s="124"/>
      <c r="M29" s="124"/>
    </row>
    <row r="30" spans="3:13" ht="19" x14ac:dyDescent="0.25">
      <c r="C30" s="114"/>
      <c r="D30" s="122"/>
      <c r="E30" s="111">
        <f>SUM(E12,H12,K12)</f>
        <v>5</v>
      </c>
      <c r="F30" s="114"/>
      <c r="G30" s="124"/>
      <c r="H30" s="124"/>
      <c r="I30" s="124"/>
      <c r="J30" s="124"/>
      <c r="K30" s="124"/>
      <c r="L30" s="124"/>
      <c r="M30" s="124"/>
    </row>
    <row r="31" spans="3:13" ht="19" x14ac:dyDescent="0.25">
      <c r="C31" s="123" t="s">
        <v>34</v>
      </c>
      <c r="D31" s="114"/>
      <c r="E31" s="111" t="s">
        <v>17</v>
      </c>
      <c r="F31" s="118"/>
      <c r="G31" s="124"/>
      <c r="H31" s="124"/>
      <c r="I31" s="124"/>
      <c r="J31" s="124"/>
      <c r="K31" s="124"/>
      <c r="L31" s="124"/>
      <c r="M31" s="124"/>
    </row>
    <row r="32" spans="3:13" x14ac:dyDescent="0.2"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  <row r="33" spans="3:13" x14ac:dyDescent="0.2"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</sheetData>
  <mergeCells count="16">
    <mergeCell ref="N16:O16"/>
    <mergeCell ref="P16:R16"/>
    <mergeCell ref="H19:I19"/>
    <mergeCell ref="H20:I20"/>
    <mergeCell ref="N13:O13"/>
    <mergeCell ref="P13:R13"/>
    <mergeCell ref="N14:O14"/>
    <mergeCell ref="P14:R14"/>
    <mergeCell ref="N15:O15"/>
    <mergeCell ref="P15:R15"/>
    <mergeCell ref="C4:L4"/>
    <mergeCell ref="C5:C6"/>
    <mergeCell ref="D5:F5"/>
    <mergeCell ref="G5:I5"/>
    <mergeCell ref="J5:L5"/>
    <mergeCell ref="N12:R12"/>
  </mergeCells>
  <conditionalFormatting sqref="E7:E14">
    <cfRule type="cellIs" dxfId="4" priority="4" operator="greaterThan">
      <formula>0</formula>
    </cfRule>
  </conditionalFormatting>
  <conditionalFormatting sqref="H7:H14">
    <cfRule type="cellIs" dxfId="3" priority="3" operator="greaterThan">
      <formula>0</formula>
    </cfRule>
  </conditionalFormatting>
  <conditionalFormatting sqref="K7:K14">
    <cfRule type="cellIs" dxfId="2" priority="5" operator="greaterThan">
      <formula>0</formula>
    </cfRule>
  </conditionalFormatting>
  <conditionalFormatting sqref="P13:P15">
    <cfRule type="cellIs" dxfId="1" priority="1" operator="lessThan">
      <formula>359</formula>
    </cfRule>
    <cfRule type="cellIs" dxfId="0" priority="2" operator="greaterThan">
      <formula>360</formula>
    </cfRule>
  </conditionalFormatting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F65D7-B11D-E04D-9832-4B745F16F3BB}">
  <sheetPr codeName="Tabelle11"/>
  <dimension ref="B2:K6"/>
  <sheetViews>
    <sheetView workbookViewId="0">
      <selection activeCell="H5" sqref="H5:I5"/>
    </sheetView>
  </sheetViews>
  <sheetFormatPr baseColWidth="10" defaultRowHeight="16" x14ac:dyDescent="0.2"/>
  <cols>
    <col min="1" max="1" width="4.1640625" customWidth="1"/>
    <col min="6" max="6" width="5.1640625" customWidth="1"/>
    <col min="7" max="7" width="2.6640625" customWidth="1"/>
  </cols>
  <sheetData>
    <row r="2" spans="2:11" ht="17" thickBot="1" x14ac:dyDescent="0.25"/>
    <row r="3" spans="2:11" ht="29" customHeight="1" thickBot="1" x14ac:dyDescent="0.25">
      <c r="B3" s="76" t="s">
        <v>23</v>
      </c>
      <c r="C3" s="77"/>
      <c r="D3" s="77"/>
      <c r="E3" s="78"/>
      <c r="F3" s="79"/>
      <c r="G3" s="79"/>
      <c r="H3" s="76" t="s">
        <v>24</v>
      </c>
      <c r="I3" s="77"/>
      <c r="J3" s="77"/>
      <c r="K3" s="78"/>
    </row>
    <row r="4" spans="2:11" x14ac:dyDescent="0.2">
      <c r="B4" s="80" t="s">
        <v>25</v>
      </c>
      <c r="C4" s="81"/>
      <c r="D4" s="82">
        <v>1200</v>
      </c>
      <c r="E4" s="83"/>
      <c r="F4" s="79"/>
      <c r="G4" s="79"/>
      <c r="H4" s="84" t="s">
        <v>25</v>
      </c>
      <c r="I4" s="85"/>
      <c r="J4" s="86">
        <v>1150</v>
      </c>
      <c r="K4" s="87"/>
    </row>
    <row r="5" spans="2:11" x14ac:dyDescent="0.2">
      <c r="B5" s="88" t="s">
        <v>21</v>
      </c>
      <c r="C5" s="89"/>
      <c r="D5" s="90">
        <v>900</v>
      </c>
      <c r="E5" s="91"/>
      <c r="F5" s="79"/>
      <c r="G5" s="79"/>
      <c r="H5" s="92" t="s">
        <v>21</v>
      </c>
      <c r="I5" s="93"/>
      <c r="J5" s="94">
        <v>900</v>
      </c>
      <c r="K5" s="95"/>
    </row>
    <row r="6" spans="2:11" ht="17" thickBot="1" x14ac:dyDescent="0.25">
      <c r="B6" s="96" t="s">
        <v>22</v>
      </c>
      <c r="C6" s="97"/>
      <c r="D6" s="98">
        <v>1200</v>
      </c>
      <c r="E6" s="99"/>
      <c r="F6" s="100"/>
      <c r="G6" s="101"/>
      <c r="H6" s="102" t="s">
        <v>22</v>
      </c>
      <c r="I6" s="103"/>
      <c r="J6" s="104">
        <v>1200</v>
      </c>
      <c r="K6" s="105"/>
    </row>
  </sheetData>
  <mergeCells count="14">
    <mergeCell ref="B5:C5"/>
    <mergeCell ref="D5:E5"/>
    <mergeCell ref="H5:I5"/>
    <mergeCell ref="J5:K5"/>
    <mergeCell ref="B6:C6"/>
    <mergeCell ref="D6:E6"/>
    <mergeCell ref="H6:I6"/>
    <mergeCell ref="J6:K6"/>
    <mergeCell ref="B3:E3"/>
    <mergeCell ref="H3:K3"/>
    <mergeCell ref="B4:C4"/>
    <mergeCell ref="D4:E4"/>
    <mergeCell ref="H4:I4"/>
    <mergeCell ref="J4:K4"/>
  </mergeCells>
  <pageMargins left="0.7" right="0.7" top="0.78740157499999996" bottom="0.78740157499999996" header="0.3" footer="0.3"/>
  <pageSetup paperSize="9" orientation="portrait" r:id="rId1"/>
  <headerFooter>
    <oddHeader>&amp;L&amp;"CorpoS"&amp;10&amp;K000000Internal&amp;1#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Ist Aufnahme  223 und  254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Gündüz Gürel</cp:lastModifiedBy>
  <dcterms:created xsi:type="dcterms:W3CDTF">2022-11-12T17:01:01Z</dcterms:created>
  <dcterms:modified xsi:type="dcterms:W3CDTF">2022-11-13T14:50:28Z</dcterms:modified>
  <cp:category/>
</cp:coreProperties>
</file>