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mi\Desktop\Benjamin\"/>
    </mc:Choice>
  </mc:AlternateContent>
  <xr:revisionPtr revIDLastSave="0" documentId="8_{7C1B9B89-08DC-4697-98A2-A913BECAD4E6}" xr6:coauthVersionLast="47" xr6:coauthVersionMax="47" xr10:uidLastSave="{00000000-0000-0000-0000-000000000000}"/>
  <bookViews>
    <workbookView xWindow="-108" yWindow="-108" windowWidth="23256" windowHeight="12456" xr2:uid="{51492F2F-FB04-4EB9-B3BA-B84DC09F6DE0}"/>
  </bookViews>
  <sheets>
    <sheet name="Gesamtliste" sheetId="1" r:id="rId1"/>
    <sheet name="Aktive" sheetId="2" r:id="rId2"/>
    <sheet name="Passive" sheetId="3" r:id="rId3"/>
    <sheet name="Jugend" sheetId="4" r:id="rId4"/>
    <sheet name="Abrechnung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  <c r="L2" i="1"/>
  <c r="L3" i="1"/>
  <c r="L4" i="1"/>
  <c r="L5" i="1"/>
  <c r="K3" i="1"/>
  <c r="K4" i="1"/>
  <c r="K5" i="1"/>
  <c r="N3" i="1"/>
  <c r="N4" i="1"/>
  <c r="N5" i="1"/>
  <c r="N2" i="1"/>
  <c r="E5" i="1"/>
  <c r="E4" i="1"/>
  <c r="E3" i="1"/>
  <c r="E2" i="1"/>
</calcChain>
</file>

<file path=xl/sharedStrings.xml><?xml version="1.0" encoding="utf-8"?>
<sst xmlns="http://schemas.openxmlformats.org/spreadsheetml/2006/main" count="35" uniqueCount="34">
  <si>
    <t>Mitgliedsnummer</t>
  </si>
  <si>
    <t>Name</t>
  </si>
  <si>
    <t>Vorname</t>
  </si>
  <si>
    <t>Geburtsdatum</t>
  </si>
  <si>
    <t>wird</t>
  </si>
  <si>
    <t>Wohnort</t>
  </si>
  <si>
    <t>Adresse</t>
  </si>
  <si>
    <t>Email</t>
  </si>
  <si>
    <t>Telefon</t>
  </si>
  <si>
    <t>Eintritt aktiv</t>
  </si>
  <si>
    <t>25 Jahre</t>
  </si>
  <si>
    <t>40 Jahre</t>
  </si>
  <si>
    <t>Eintritt passiv</t>
  </si>
  <si>
    <t>Jubiläum passiv</t>
  </si>
  <si>
    <t>Status</t>
  </si>
  <si>
    <t>Rudolf</t>
  </si>
  <si>
    <t>passiv</t>
  </si>
  <si>
    <t xml:space="preserve">Willi  </t>
  </si>
  <si>
    <t>Joachim</t>
  </si>
  <si>
    <t>Edmund</t>
  </si>
  <si>
    <t>Mustermann</t>
  </si>
  <si>
    <t>Testheimer</t>
  </si>
  <si>
    <t>Probierer</t>
  </si>
  <si>
    <t>Malsehen</t>
  </si>
  <si>
    <t>Musterstadt</t>
  </si>
  <si>
    <t>Testhausen</t>
  </si>
  <si>
    <t>Probierdorf</t>
  </si>
  <si>
    <t>Malsehenstadt</t>
  </si>
  <si>
    <t>Winkel 3</t>
  </si>
  <si>
    <t>Am Kreuz 4</t>
  </si>
  <si>
    <t>Zur Gasse 45</t>
  </si>
  <si>
    <t>Großer Ring 14</t>
  </si>
  <si>
    <t>aktiv</t>
  </si>
  <si>
    <t>jugend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</si>
</sst>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3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/>
    <xf numFmtId="1" fontId="2" fillId="2" borderId="1" xfId="0" applyNumberFormat="1" applyFont="1" applyFill="1" applyBorder="1"/>
    <xf numFmtId="0" fontId="2" fillId="3" borderId="1" xfId="0" applyFont="1" applyFill="1" applyBorder="1"/>
    <xf numFmtId="14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/>
    <xf numFmtId="1" fontId="2" fillId="3" borderId="1" xfId="0" applyNumberFormat="1" applyFont="1" applyFill="1" applyBorder="1"/>
    <xf numFmtId="0" fontId="1" fillId="2" borderId="2" xfId="0" applyFont="1" applyFill="1" applyBorder="1"/>
    <xf numFmtId="14" fontId="1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1" fontId="1" fillId="2" borderId="2" xfId="0" applyNumberFormat="1" applyFont="1" applyFill="1" applyBorder="1"/>
    <xf numFmtId="0" fontId="2" fillId="3" borderId="3" xfId="0" applyFont="1" applyFill="1" applyBorder="1"/>
    <xf numFmtId="1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49" fontId="2" fillId="3" borderId="3" xfId="0" applyNumberFormat="1" applyFont="1" applyFill="1" applyBorder="1"/>
    <xf numFmtId="1" fontId="2" fillId="3" borderId="3" xfId="0" applyNumberFormat="1" applyFont="1" applyFill="1" applyBorder="1"/>
  </cellXfs>
  <cellStyles count="1">
    <cellStyle name="Standard" xfId="0" builtinId="0"/>
  </cellStyles>
  <dxfs count="10">
    <dxf>
      <numFmt numFmtId="1" formatCode="0"/>
    </dxf>
    <dxf>
      <numFmt numFmtId="1" formatCode="0"/>
    </dxf>
    <dxf>
      <numFmt numFmtId="1" formatCode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>
          <fgColor theme="6" tint="0.59996337778862885"/>
          <bgColor rgb="FFFF6161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>
          <fgColor theme="6" tint="0.59996337778862885"/>
          <bgColor rgb="FFFF6161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BEF93B-E354-4749-94E9-FF02EDCAEB7C}" name="Tabelle1" displayName="Tabelle1" ref="A1:O5" totalsRowShown="0" headerRowBorderDxfId="4" tableBorderDxfId="5" totalsRowBorderDxfId="3">
  <autoFilter ref="A1:O5" xr:uid="{52BEF93B-E354-4749-94E9-FF02EDCAEB7C}"/>
  <tableColumns count="15">
    <tableColumn id="1" xr3:uid="{3F027E83-6072-4A75-A24D-E587EEC06070}" name="Mitgliedsnummer"/>
    <tableColumn id="2" xr3:uid="{97B3E4C3-D1C7-4447-B567-483402040331}" name="Name"/>
    <tableColumn id="3" xr3:uid="{C207CF7D-AB80-4788-9337-06BD427764FA}" name="Vorname"/>
    <tableColumn id="4" xr3:uid="{A7B0E9CE-EBC1-4706-8D18-41B8A36A2F52}" name="Geburtsdatum"/>
    <tableColumn id="5" xr3:uid="{C5F77C6D-7D3D-41BB-A4F2-0E9C97D80540}" name="wird">
      <calculatedColumnFormula>(DATEDIF(D2,TODAY(),"y"))+1</calculatedColumnFormula>
    </tableColumn>
    <tableColumn id="6" xr3:uid="{AB386626-B3D8-451B-A44C-AAFCD2E4AE47}" name="Wohnort"/>
    <tableColumn id="7" xr3:uid="{1DD5C26F-0F53-4211-99AE-7D6A6AFB7A11}" name="Adresse"/>
    <tableColumn id="8" xr3:uid="{4608A6AD-61CD-4CFB-ACCE-9D2CF7A33AC8}" name="Email"/>
    <tableColumn id="9" xr3:uid="{7DE40E82-846C-4D49-B243-FE2FF226E3F9}" name="Telefon"/>
    <tableColumn id="10" xr3:uid="{E8BBF138-39AE-427A-9EAB-D5F79781C166}" name="Eintritt aktiv" dataDxfId="2"/>
    <tableColumn id="11" xr3:uid="{0D96F015-10DA-4E3C-9A87-C9D9CD6FCD64}" name="25 Jahre" dataDxfId="1">
      <calculatedColumnFormula>SUM(Tabelle1[[#This Row],[Eintritt aktiv]]+25)</calculatedColumnFormula>
    </tableColumn>
    <tableColumn id="12" xr3:uid="{1B592630-A9AD-47FA-8FC3-B0F081671C08}" name="40 Jahre" dataDxfId="0">
      <calculatedColumnFormula>SUM(Tabelle1[[#This Row],[Eintritt aktiv]]+40)</calculatedColumnFormula>
    </tableColumn>
    <tableColumn id="13" xr3:uid="{73789E3E-21F9-433B-810D-FA5CA58877DA}" name="Eintritt passiv"/>
    <tableColumn id="14" xr3:uid="{1759A1D7-2EE4-4A78-8336-E48F26974C4D}" name="Jubiläum passiv">
      <calculatedColumnFormula>SUM(Tabelle1[[#This Row],[Eintritt passiv]]+25)</calculatedColumnFormula>
    </tableColumn>
    <tableColumn id="15" xr3:uid="{F4EA50A3-D643-43B2-801D-C81951916C23}" name="Statu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0B94D-21B0-40B1-A321-060EB4E6807D}">
  <sheetPr>
    <tabColor rgb="FFFF0000"/>
  </sheetPr>
  <dimension ref="A1:O5"/>
  <sheetViews>
    <sheetView tabSelected="1" workbookViewId="0">
      <selection activeCell="C12" sqref="C12"/>
    </sheetView>
  </sheetViews>
  <sheetFormatPr baseColWidth="10" defaultRowHeight="14.4" x14ac:dyDescent="0.3"/>
  <cols>
    <col min="1" max="1" width="11.109375" customWidth="1"/>
    <col min="4" max="4" width="15" customWidth="1"/>
    <col min="5" max="5" width="8.44140625" customWidth="1"/>
    <col min="6" max="6" width="15.109375" customWidth="1"/>
    <col min="7" max="7" width="14.5546875" customWidth="1"/>
    <col min="8" max="8" width="13.109375" customWidth="1"/>
    <col min="10" max="10" width="11" customWidth="1"/>
    <col min="11" max="11" width="8.44140625" customWidth="1"/>
    <col min="12" max="12" width="8" customWidth="1"/>
    <col min="13" max="13" width="11" customWidth="1"/>
    <col min="14" max="14" width="12.5546875" customWidth="1"/>
  </cols>
  <sheetData>
    <row r="1" spans="1:15" x14ac:dyDescent="0.3">
      <c r="A1" s="11" t="s">
        <v>0</v>
      </c>
      <c r="B1" s="11" t="s">
        <v>1</v>
      </c>
      <c r="C1" s="11" t="s">
        <v>2</v>
      </c>
      <c r="D1" s="12" t="s">
        <v>3</v>
      </c>
      <c r="E1" s="13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5" t="s">
        <v>9</v>
      </c>
      <c r="K1" s="15" t="s">
        <v>10</v>
      </c>
      <c r="L1" s="14" t="s">
        <v>11</v>
      </c>
      <c r="M1" s="15" t="s">
        <v>12</v>
      </c>
      <c r="N1" s="15" t="s">
        <v>13</v>
      </c>
      <c r="O1" s="11" t="s">
        <v>14</v>
      </c>
    </row>
    <row r="2" spans="1:15" x14ac:dyDescent="0.3">
      <c r="A2" s="1">
        <v>214</v>
      </c>
      <c r="B2" s="1" t="s">
        <v>20</v>
      </c>
      <c r="C2" s="1" t="s">
        <v>15</v>
      </c>
      <c r="D2" s="2">
        <v>20188</v>
      </c>
      <c r="E2" s="3">
        <f t="shared" ref="E2:E5" ca="1" si="0">(DATEDIF(D2,TODAY(),"y"))+1</f>
        <v>68</v>
      </c>
      <c r="F2" s="1" t="s">
        <v>24</v>
      </c>
      <c r="G2" s="1" t="s">
        <v>29</v>
      </c>
      <c r="H2" s="1"/>
      <c r="I2" s="4"/>
      <c r="J2" s="5">
        <v>1970</v>
      </c>
      <c r="K2" s="5">
        <f>SUM(Tabelle1[[#This Row],[Eintritt aktiv]]+25)</f>
        <v>1995</v>
      </c>
      <c r="L2" s="5">
        <f>SUM(Tabelle1[[#This Row],[Eintritt aktiv]]+40)</f>
        <v>2010</v>
      </c>
      <c r="M2" s="5">
        <v>1973</v>
      </c>
      <c r="N2" s="5">
        <f>SUM(Tabelle1[[#This Row],[Eintritt passiv]]+25)</f>
        <v>1998</v>
      </c>
      <c r="O2" s="1" t="s">
        <v>16</v>
      </c>
    </row>
    <row r="3" spans="1:15" x14ac:dyDescent="0.3">
      <c r="A3" s="1">
        <v>2</v>
      </c>
      <c r="B3" s="1" t="s">
        <v>21</v>
      </c>
      <c r="C3" s="1" t="s">
        <v>17</v>
      </c>
      <c r="D3" s="2">
        <v>30415</v>
      </c>
      <c r="E3" s="3">
        <f t="shared" ca="1" si="0"/>
        <v>40</v>
      </c>
      <c r="F3" s="1" t="s">
        <v>25</v>
      </c>
      <c r="G3" s="1" t="s">
        <v>28</v>
      </c>
      <c r="H3" s="1"/>
      <c r="I3" s="4"/>
      <c r="J3" s="5">
        <v>1998</v>
      </c>
      <c r="K3" s="5">
        <f>SUM(Tabelle1[[#This Row],[Eintritt aktiv]]+25)</f>
        <v>2023</v>
      </c>
      <c r="L3" s="5">
        <f>SUM(Tabelle1[[#This Row],[Eintritt aktiv]]+40)</f>
        <v>2038</v>
      </c>
      <c r="M3" s="5">
        <v>2001</v>
      </c>
      <c r="N3" s="5">
        <f>SUM(Tabelle1[[#This Row],[Eintritt passiv]]+25)</f>
        <v>2026</v>
      </c>
      <c r="O3" s="1" t="s">
        <v>32</v>
      </c>
    </row>
    <row r="4" spans="1:15" x14ac:dyDescent="0.3">
      <c r="A4" s="6">
        <v>3</v>
      </c>
      <c r="B4" s="6" t="s">
        <v>22</v>
      </c>
      <c r="C4" s="6" t="s">
        <v>18</v>
      </c>
      <c r="D4" s="7">
        <v>26600</v>
      </c>
      <c r="E4" s="8">
        <f t="shared" ca="1" si="0"/>
        <v>51</v>
      </c>
      <c r="F4" s="6" t="s">
        <v>26</v>
      </c>
      <c r="G4" s="6" t="s">
        <v>30</v>
      </c>
      <c r="H4" s="6"/>
      <c r="I4" s="9"/>
      <c r="J4" s="10">
        <v>1987</v>
      </c>
      <c r="K4" s="5">
        <f>SUM(Tabelle1[[#This Row],[Eintritt aktiv]]+25)</f>
        <v>2012</v>
      </c>
      <c r="L4" s="5">
        <f>SUM(Tabelle1[[#This Row],[Eintritt aktiv]]+40)</f>
        <v>2027</v>
      </c>
      <c r="M4" s="10">
        <v>1990</v>
      </c>
      <c r="N4" s="5">
        <f>SUM(Tabelle1[[#This Row],[Eintritt passiv]]+25)</f>
        <v>2015</v>
      </c>
      <c r="O4" s="6" t="s">
        <v>32</v>
      </c>
    </row>
    <row r="5" spans="1:15" x14ac:dyDescent="0.3">
      <c r="A5" s="16">
        <v>4</v>
      </c>
      <c r="B5" s="16" t="s">
        <v>23</v>
      </c>
      <c r="C5" s="16" t="s">
        <v>19</v>
      </c>
      <c r="D5" s="17">
        <v>39624</v>
      </c>
      <c r="E5" s="18">
        <f t="shared" ca="1" si="0"/>
        <v>15</v>
      </c>
      <c r="F5" s="16" t="s">
        <v>27</v>
      </c>
      <c r="G5" s="16" t="s">
        <v>31</v>
      </c>
      <c r="H5" s="16"/>
      <c r="I5" s="19"/>
      <c r="J5" s="20">
        <v>2022</v>
      </c>
      <c r="K5" s="5">
        <f>SUM(Tabelle1[[#This Row],[Eintritt aktiv]]+25)</f>
        <v>2047</v>
      </c>
      <c r="L5" s="5">
        <f>SUM(Tabelle1[[#This Row],[Eintritt aktiv]]+40)</f>
        <v>2062</v>
      </c>
      <c r="M5" s="20"/>
      <c r="N5" s="5">
        <f>SUM(Tabelle1[[#This Row],[Eintritt passiv]]+25)</f>
        <v>25</v>
      </c>
      <c r="O5" s="16" t="s">
        <v>33</v>
      </c>
    </row>
  </sheetData>
  <conditionalFormatting sqref="E2:E5">
    <cfRule type="expression" dxfId="9" priority="4">
      <formula>OR((MOD(E2,10)=0),AND(E2&gt;59,MOD(E2,5)=0))</formula>
    </cfRule>
  </conditionalFormatting>
  <conditionalFormatting sqref="A2:O5">
    <cfRule type="expression" dxfId="8" priority="3">
      <formula>$O2="verstorben"</formula>
    </cfRule>
  </conditionalFormatting>
  <conditionalFormatting sqref="E1">
    <cfRule type="expression" dxfId="7" priority="2">
      <formula>OR((MOD(E1,10)=0),AND(E1&gt;59,MOD(E1,5)=0))</formula>
    </cfRule>
  </conditionalFormatting>
  <conditionalFormatting sqref="A1:O1">
    <cfRule type="expression" dxfId="6" priority="1">
      <formula>$O1="verstorben"</formula>
    </cfRule>
  </conditionalFormatting>
  <dataValidations count="1">
    <dataValidation type="list" allowBlank="1" showInputMessage="1" showErrorMessage="1" sqref="O2:O5" xr:uid="{8633D29F-18B3-44B9-9A50-46585F778448}">
      <formula1>"aktiv,passiv,jugend,verstorben,stillgelegt,ausgetreten"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A8081-D2EA-49C0-BCEF-05CD68508087}">
  <sheetPr>
    <tabColor rgb="FF92D050"/>
  </sheetPr>
  <dimension ref="A1"/>
  <sheetViews>
    <sheetView workbookViewId="0">
      <selection activeCell="F24" sqref="F24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A05A0-C202-4E32-937D-DEDD0AEB8765}">
  <sheetPr>
    <tabColor rgb="FF00B0F0"/>
  </sheetPr>
  <dimension ref="A1"/>
  <sheetViews>
    <sheetView workbookViewId="0">
      <selection activeCell="D27" sqref="D27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617F-677E-498D-9369-DE703249247A}">
  <sheetPr>
    <tabColor rgb="FF7030A0"/>
  </sheetPr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6FC31-EB7D-48A8-B60E-8648B9FC7C1C}">
  <sheetPr>
    <tabColor theme="0" tint="-0.499984740745262"/>
  </sheetPr>
  <dimension ref="A1"/>
  <sheetViews>
    <sheetView workbookViewId="0">
      <selection activeCell="F25" sqref="F24:F25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Gesamtliste</vt:lpstr>
      <vt:lpstr>Aktive</vt:lpstr>
      <vt:lpstr>Passive</vt:lpstr>
      <vt:lpstr>Jugend</vt:lpstr>
      <vt:lpstr>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Schmid</dc:creator>
  <cp:lastModifiedBy>Benjamin Schmid</cp:lastModifiedBy>
  <dcterms:created xsi:type="dcterms:W3CDTF">2022-12-11T19:28:58Z</dcterms:created>
  <dcterms:modified xsi:type="dcterms:W3CDTF">2022-12-11T19:52:01Z</dcterms:modified>
</cp:coreProperties>
</file>