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/Volumes/ScanDisk1/1094 Central Point Master/"/>
    </mc:Choice>
  </mc:AlternateContent>
  <xr:revisionPtr revIDLastSave="0" documentId="13_ncr:1_{447C114D-E39F-A44E-B6B1-867F30879E3A}" xr6:coauthVersionLast="47" xr6:coauthVersionMax="47" xr10:uidLastSave="{00000000-0000-0000-0000-000000000000}"/>
  <bookViews>
    <workbookView xWindow="660" yWindow="500" windowWidth="24940" windowHeight="14180" xr2:uid="{D75C7470-2E7C-9C4D-979D-A87D3DBE09FA}"/>
  </bookViews>
  <sheets>
    <sheet name="Ausbringung" sheetId="1" r:id="rId1"/>
    <sheet name="Ist Aufnahme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" l="1"/>
  <c r="Q14" i="1"/>
  <c r="Q13" i="1"/>
  <c r="J18" i="1"/>
  <c r="G18" i="1"/>
  <c r="D18" i="1"/>
  <c r="J17" i="1"/>
  <c r="G17" i="1"/>
  <c r="D17" i="1"/>
  <c r="E32" i="1"/>
  <c r="E30" i="1"/>
  <c r="E28" i="1"/>
  <c r="E25" i="1"/>
  <c r="E23" i="1"/>
  <c r="J16" i="1"/>
  <c r="G16" i="1"/>
  <c r="G15" i="1" s="1"/>
  <c r="D16" i="1"/>
  <c r="M16" i="1" s="1"/>
  <c r="J15" i="1"/>
  <c r="K14" i="1"/>
  <c r="J14" i="1"/>
  <c r="H14" i="1"/>
  <c r="G14" i="1"/>
  <c r="E14" i="1"/>
  <c r="H20" i="1" s="1"/>
  <c r="M19" i="1" s="1"/>
  <c r="D14" i="1"/>
  <c r="M14" i="1" s="1"/>
  <c r="M13" i="1"/>
  <c r="M12" i="1"/>
  <c r="M11" i="1"/>
  <c r="M10" i="1"/>
  <c r="M9" i="1"/>
  <c r="M8" i="1"/>
  <c r="M7" i="1"/>
  <c r="D15" i="1" l="1"/>
  <c r="M18" i="1"/>
  <c r="M17" i="1"/>
  <c r="Q16" i="1"/>
  <c r="M15" i="1"/>
</calcChain>
</file>

<file path=xl/sharedStrings.xml><?xml version="1.0" encoding="utf-8"?>
<sst xmlns="http://schemas.openxmlformats.org/spreadsheetml/2006/main" count="49" uniqueCount="36">
  <si>
    <t>Früh</t>
  </si>
  <si>
    <t>Std.</t>
  </si>
  <si>
    <t>Spät</t>
  </si>
  <si>
    <t>Nacht</t>
  </si>
  <si>
    <t>Anlage</t>
  </si>
  <si>
    <t>GUTSTÜCK</t>
  </si>
  <si>
    <t>AUSSCHUSS</t>
  </si>
  <si>
    <t>Gesamt</t>
  </si>
  <si>
    <t>Gesamt 1</t>
  </si>
  <si>
    <t>Gutstück P-Zahl</t>
  </si>
  <si>
    <t>Gesamt 2</t>
  </si>
  <si>
    <t>Längsträger Li</t>
  </si>
  <si>
    <t>Längsträger Re</t>
  </si>
  <si>
    <t>Quärträger</t>
  </si>
  <si>
    <t>Ausschuss MQ 1050 QT</t>
  </si>
  <si>
    <t>Ausschuss MQ 2050 LT Li</t>
  </si>
  <si>
    <t>Ausschuss MQ 3050 LT Re</t>
  </si>
  <si>
    <t>Ausschuss MQ 7050 D-Teil</t>
  </si>
  <si>
    <t>Ausschuss AQ 9111 BAZ</t>
  </si>
  <si>
    <t>Gesamt MA Ist</t>
  </si>
  <si>
    <t>Ausschuss</t>
  </si>
  <si>
    <t>Ausschuß Gesamt</t>
  </si>
  <si>
    <t xml:space="preserve">Ausbringung </t>
  </si>
  <si>
    <t>Ista Aufnahme</t>
  </si>
  <si>
    <t>Va Zahl</t>
  </si>
  <si>
    <t>Längs Li</t>
  </si>
  <si>
    <t>Längs Re</t>
  </si>
  <si>
    <t>Quär X</t>
  </si>
  <si>
    <t>1050 Quär X</t>
  </si>
  <si>
    <t>2050 Längs Li</t>
  </si>
  <si>
    <t>3050 Längs Re</t>
  </si>
  <si>
    <t xml:space="preserve"> 4050 / 51</t>
  </si>
  <si>
    <t xml:space="preserve"> 5050 / 51</t>
  </si>
  <si>
    <t>7050 D-Teil</t>
  </si>
  <si>
    <t>9111 BAZ</t>
  </si>
  <si>
    <t xml:space="preserve">Aktuelle Bestände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</si>
</sst>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rgb="FF444A58"/>
      <name val="Arial"/>
      <family val="2"/>
    </font>
    <font>
      <sz val="8"/>
      <color rgb="FF444A58"/>
      <name val="Arial"/>
      <family val="2"/>
    </font>
    <font>
      <sz val="10"/>
      <color rgb="FF444A58"/>
      <name val="Arial"/>
      <family val="2"/>
    </font>
    <font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2190B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1"/>
        <bgColor indexed="64"/>
      </patternFill>
    </fill>
  </fills>
  <borders count="35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auto="1"/>
      </right>
      <top style="medium">
        <color theme="1"/>
      </top>
      <bottom style="medium">
        <color auto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</borders>
  <cellStyleXfs count="2">
    <xf numFmtId="0" fontId="0" fillId="0" borderId="0"/>
    <xf numFmtId="0" fontId="4" fillId="0" borderId="0"/>
  </cellStyleXfs>
  <cellXfs count="105">
    <xf numFmtId="0" fontId="0" fillId="0" borderId="0" xfId="0"/>
    <xf numFmtId="0" fontId="7" fillId="0" borderId="3" xfId="0" applyFont="1" applyBorder="1"/>
    <xf numFmtId="0" fontId="2" fillId="0" borderId="3" xfId="0" applyFont="1" applyBorder="1"/>
    <xf numFmtId="0" fontId="5" fillId="9" borderId="1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11" fillId="10" borderId="7" xfId="1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/>
    </xf>
    <xf numFmtId="0" fontId="3" fillId="9" borderId="9" xfId="1" applyFont="1" applyFill="1" applyBorder="1" applyAlignment="1">
      <alignment horizontal="center" vertical="center" wrapText="1"/>
    </xf>
    <xf numFmtId="0" fontId="12" fillId="6" borderId="10" xfId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7" borderId="12" xfId="1" applyFont="1" applyFill="1" applyBorder="1" applyAlignment="1" applyProtection="1">
      <alignment horizontal="center" vertical="center" wrapText="1"/>
      <protection locked="0"/>
    </xf>
    <xf numFmtId="0" fontId="10" fillId="7" borderId="13" xfId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Alignment="1">
      <alignment horizontal="center" vertical="center"/>
    </xf>
    <xf numFmtId="0" fontId="12" fillId="6" borderId="14" xfId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7" borderId="16" xfId="1" applyFont="1" applyFill="1" applyBorder="1" applyAlignment="1" applyProtection="1">
      <alignment horizontal="center" vertical="center" wrapText="1"/>
      <protection locked="0"/>
    </xf>
    <xf numFmtId="0" fontId="10" fillId="7" borderId="17" xfId="1" applyFont="1" applyFill="1" applyBorder="1" applyAlignment="1" applyProtection="1">
      <alignment horizontal="center" vertical="center" wrapText="1"/>
      <protection locked="0"/>
    </xf>
    <xf numFmtId="0" fontId="3" fillId="8" borderId="9" xfId="1" applyFont="1" applyFill="1" applyBorder="1" applyAlignment="1">
      <alignment horizontal="center" vertical="center" wrapText="1"/>
    </xf>
    <xf numFmtId="0" fontId="12" fillId="6" borderId="18" xfId="1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7" borderId="20" xfId="1" applyFont="1" applyFill="1" applyBorder="1" applyAlignment="1" applyProtection="1">
      <alignment horizontal="center" vertical="center" wrapText="1"/>
      <protection locked="0"/>
    </xf>
    <xf numFmtId="0" fontId="10" fillId="7" borderId="21" xfId="1" applyFont="1" applyFill="1" applyBorder="1" applyAlignment="1" applyProtection="1">
      <alignment horizontal="center" vertical="center" wrapText="1"/>
      <protection locked="0"/>
    </xf>
    <xf numFmtId="0" fontId="1" fillId="11" borderId="9" xfId="1" applyFont="1" applyFill="1" applyBorder="1" applyAlignment="1">
      <alignment horizontal="center" vertical="center"/>
    </xf>
    <xf numFmtId="1" fontId="10" fillId="11" borderId="9" xfId="1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2" fontId="10" fillId="0" borderId="22" xfId="1" applyNumberFormat="1" applyFont="1" applyBorder="1" applyAlignment="1">
      <alignment horizontal="center" vertical="center"/>
    </xf>
    <xf numFmtId="0" fontId="10" fillId="11" borderId="9" xfId="1" applyFont="1" applyFill="1" applyBorder="1" applyAlignment="1">
      <alignment horizontal="center" vertical="center" wrapText="1"/>
    </xf>
    <xf numFmtId="0" fontId="10" fillId="0" borderId="22" xfId="0" applyFont="1" applyBorder="1"/>
    <xf numFmtId="0" fontId="10" fillId="11" borderId="9" xfId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0" fillId="0" borderId="24" xfId="0" applyFont="1" applyBorder="1"/>
    <xf numFmtId="0" fontId="1" fillId="0" borderId="9" xfId="1" applyFont="1" applyBorder="1" applyAlignment="1">
      <alignment horizontal="center" vertical="center"/>
    </xf>
    <xf numFmtId="1" fontId="10" fillId="7" borderId="9" xfId="1" applyNumberFormat="1" applyFont="1" applyFill="1" applyBorder="1" applyAlignment="1">
      <alignment horizontal="center" vertical="center"/>
    </xf>
    <xf numFmtId="0" fontId="10" fillId="0" borderId="3" xfId="0" applyFont="1" applyBorder="1"/>
    <xf numFmtId="2" fontId="10" fillId="0" borderId="0" xfId="1" applyNumberFormat="1" applyFont="1" applyAlignment="1">
      <alignment horizontal="center" vertical="center"/>
    </xf>
    <xf numFmtId="1" fontId="10" fillId="7" borderId="9" xfId="1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vertical="top"/>
    </xf>
    <xf numFmtId="0" fontId="10" fillId="0" borderId="0" xfId="0" applyFont="1"/>
    <xf numFmtId="0" fontId="10" fillId="0" borderId="25" xfId="0" applyFont="1" applyBorder="1"/>
    <xf numFmtId="0" fontId="1" fillId="12" borderId="9" xfId="1" applyFont="1" applyFill="1" applyBorder="1" applyAlignment="1">
      <alignment horizontal="center" vertical="center"/>
    </xf>
    <xf numFmtId="1" fontId="10" fillId="12" borderId="9" xfId="1" applyNumberFormat="1" applyFont="1" applyFill="1" applyBorder="1" applyAlignment="1">
      <alignment horizontal="center" vertical="center"/>
    </xf>
    <xf numFmtId="0" fontId="10" fillId="0" borderId="26" xfId="0" applyFont="1" applyBorder="1"/>
    <xf numFmtId="2" fontId="10" fillId="0" borderId="27" xfId="1" applyNumberFormat="1" applyFont="1" applyBorder="1" applyAlignment="1">
      <alignment horizontal="center" vertical="center"/>
    </xf>
    <xf numFmtId="0" fontId="10" fillId="12" borderId="9" xfId="1" applyFont="1" applyFill="1" applyBorder="1" applyAlignment="1">
      <alignment horizontal="center" vertical="center" wrapText="1"/>
    </xf>
    <xf numFmtId="0" fontId="10" fillId="0" borderId="27" xfId="1" applyFont="1" applyBorder="1" applyAlignment="1">
      <alignment vertical="top"/>
    </xf>
    <xf numFmtId="0" fontId="10" fillId="12" borderId="9" xfId="1" applyFont="1" applyFill="1" applyBorder="1" applyAlignment="1">
      <alignment horizontal="center" vertical="center"/>
    </xf>
    <xf numFmtId="0" fontId="10" fillId="0" borderId="27" xfId="0" applyFont="1" applyBorder="1"/>
    <xf numFmtId="0" fontId="10" fillId="0" borderId="28" xfId="1" applyFont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7" fillId="0" borderId="0" xfId="0" applyFont="1"/>
    <xf numFmtId="0" fontId="22" fillId="0" borderId="24" xfId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2" fontId="22" fillId="0" borderId="0" xfId="1" applyNumberFormat="1" applyFont="1" applyAlignment="1">
      <alignment horizontal="center" vertical="center"/>
    </xf>
    <xf numFmtId="0" fontId="22" fillId="0" borderId="0" xfId="1" applyFont="1"/>
    <xf numFmtId="2" fontId="22" fillId="0" borderId="0" xfId="1" applyNumberFormat="1" applyFont="1" applyAlignment="1">
      <alignment horizontal="center" vertical="center" wrapText="1"/>
    </xf>
    <xf numFmtId="0" fontId="23" fillId="0" borderId="0" xfId="1" applyFont="1"/>
    <xf numFmtId="2" fontId="23" fillId="0" borderId="0" xfId="1" applyNumberFormat="1" applyFont="1" applyAlignment="1">
      <alignment horizontal="center" vertical="center"/>
    </xf>
    <xf numFmtId="0" fontId="15" fillId="6" borderId="0" xfId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8" fillId="0" borderId="0" xfId="0" applyFont="1"/>
    <xf numFmtId="0" fontId="18" fillId="0" borderId="0" xfId="1" applyFont="1" applyAlignment="1">
      <alignment horizontal="center" vertical="center" wrapText="1"/>
    </xf>
    <xf numFmtId="0" fontId="22" fillId="6" borderId="0" xfId="1" applyFont="1" applyFill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8" fillId="0" borderId="0" xfId="1" applyFont="1" applyAlignment="1">
      <alignment horizontal="center"/>
    </xf>
    <xf numFmtId="0" fontId="22" fillId="0" borderId="0" xfId="1" applyFont="1" applyAlignment="1">
      <alignment horizontal="left" vertical="center"/>
    </xf>
    <xf numFmtId="2" fontId="22" fillId="0" borderId="0" xfId="1" applyNumberFormat="1" applyFont="1"/>
    <xf numFmtId="0" fontId="24" fillId="0" borderId="3" xfId="1" applyFont="1" applyBorder="1" applyAlignment="1">
      <alignment horizontal="center" vertical="center"/>
    </xf>
    <xf numFmtId="1" fontId="23" fillId="0" borderId="0" xfId="1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/>
    </xf>
    <xf numFmtId="0" fontId="14" fillId="7" borderId="2" xfId="1" applyFont="1" applyFill="1" applyBorder="1" applyAlignment="1">
      <alignment horizontal="center" vertical="center"/>
    </xf>
    <xf numFmtId="0" fontId="14" fillId="7" borderId="5" xfId="1" applyFont="1" applyFill="1" applyBorder="1" applyAlignment="1">
      <alignment horizontal="center" vertical="center"/>
    </xf>
    <xf numFmtId="1" fontId="22" fillId="0" borderId="1" xfId="1" applyNumberFormat="1" applyFont="1" applyBorder="1" applyAlignment="1">
      <alignment horizontal="center" vertical="center"/>
    </xf>
    <xf numFmtId="0" fontId="18" fillId="0" borderId="2" xfId="0" applyFont="1" applyBorder="1"/>
    <xf numFmtId="0" fontId="18" fillId="0" borderId="5" xfId="0" applyFont="1" applyBorder="1"/>
    <xf numFmtId="0" fontId="23" fillId="0" borderId="0" xfId="1" applyFont="1" applyAlignment="1">
      <alignment horizontal="center" vertical="center"/>
    </xf>
    <xf numFmtId="0" fontId="18" fillId="0" borderId="0" xfId="0" applyFont="1"/>
    <xf numFmtId="0" fontId="15" fillId="13" borderId="29" xfId="1" applyFont="1" applyFill="1" applyBorder="1" applyAlignment="1">
      <alignment horizontal="center" vertical="center" wrapText="1"/>
    </xf>
    <xf numFmtId="0" fontId="15" fillId="13" borderId="30" xfId="1" applyFont="1" applyFill="1" applyBorder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/>
    </xf>
    <xf numFmtId="0" fontId="16" fillId="9" borderId="2" xfId="1" applyFont="1" applyFill="1" applyBorder="1" applyAlignment="1">
      <alignment horizontal="center" vertical="center"/>
    </xf>
    <xf numFmtId="0" fontId="16" fillId="9" borderId="5" xfId="1" applyFont="1" applyFill="1" applyBorder="1" applyAlignment="1">
      <alignment horizontal="center" vertical="center"/>
    </xf>
    <xf numFmtId="0" fontId="15" fillId="14" borderId="31" xfId="1" applyFont="1" applyFill="1" applyBorder="1" applyAlignment="1">
      <alignment horizontal="center" vertical="center" wrapText="1"/>
    </xf>
    <xf numFmtId="0" fontId="15" fillId="14" borderId="32" xfId="1" applyFont="1" applyFill="1" applyBorder="1" applyAlignment="1">
      <alignment horizontal="center" vertical="center" wrapText="1"/>
    </xf>
    <xf numFmtId="0" fontId="15" fillId="15" borderId="33" xfId="1" applyFont="1" applyFill="1" applyBorder="1" applyAlignment="1">
      <alignment horizontal="center" vertical="center" wrapText="1"/>
    </xf>
    <xf numFmtId="0" fontId="15" fillId="15" borderId="34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/>
    </xf>
    <xf numFmtId="0" fontId="0" fillId="0" borderId="2" xfId="0" applyBorder="1"/>
    <xf numFmtId="0" fontId="8" fillId="2" borderId="4" xfId="1" applyFont="1" applyFill="1" applyBorder="1" applyAlignment="1">
      <alignment horizontal="center" vertical="center" wrapText="1"/>
    </xf>
    <xf numFmtId="0" fontId="10" fillId="0" borderId="4" xfId="0" applyFont="1" applyBorder="1"/>
    <xf numFmtId="0" fontId="9" fillId="3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Standard" xfId="0" builtinId="0"/>
    <cellStyle name="Standard 2" xfId="1" xr:uid="{B66180E7-9DD7-BF47-A9DD-5A1BA32BF2A3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s%20XLSM%20Daten/Schichtbuch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ichtbuch Test X"/>
      <sheetName val="Bestände BR 223 Master Daten"/>
      <sheetName val="Schichtbuch Test"/>
      <sheetName val="Schichtbuch"/>
      <sheetName val="Tabelle1"/>
      <sheetName val="Ausbringung BR 223"/>
      <sheetName val="Ausbringung BR 254"/>
      <sheetName val="Ausbringung BR 223 Master"/>
      <sheetName val="Ausbringung BR 254 Master"/>
      <sheetName val="Bestände BR 223 Gesamt"/>
      <sheetName val="Bestände BR 254 Gesamt"/>
      <sheetName val="Ist Aufnahme BR 223 BR 254 "/>
      <sheetName val="P-Zahlen Master Daten"/>
      <sheetName val="Bestände BR 254 Master Daten"/>
      <sheetName val="Master Daten"/>
    </sheetNames>
    <sheetDataSet>
      <sheetData sheetId="0" refreshError="1"/>
      <sheetData sheetId="1" refreshError="1"/>
      <sheetData sheetId="2" refreshError="1"/>
      <sheetData sheetId="3">
        <row r="8">
          <cell r="M8">
            <v>1295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D4">
            <v>1200</v>
          </cell>
        </row>
      </sheetData>
      <sheetData sheetId="12">
        <row r="16">
          <cell r="K16">
            <v>1.6348039215686274</v>
          </cell>
          <cell r="Q16">
            <v>1.565359477124183</v>
          </cell>
          <cell r="W16">
            <v>4.2418300653594772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30617-DC98-014D-AE87-67237F4FC31A}">
  <sheetPr codeName="Tabelle1"/>
  <dimension ref="C3:S32"/>
  <sheetViews>
    <sheetView tabSelected="1" zoomScale="75" zoomScaleNormal="75" workbookViewId="0">
      <selection activeCell="S22" sqref="S22"/>
    </sheetView>
  </sheetViews>
  <sheetFormatPr baseColWidth="10" defaultRowHeight="16" x14ac:dyDescent="0.2"/>
  <cols>
    <col min="1" max="1" width="3.83203125" customWidth="1"/>
    <col min="2" max="2" width="4.33203125" customWidth="1"/>
    <col min="3" max="3" width="17.6640625" customWidth="1"/>
    <col min="4" max="4" width="12.1640625" bestFit="1" customWidth="1"/>
    <col min="5" max="5" width="13.33203125" bestFit="1" customWidth="1"/>
    <col min="6" max="6" width="5.5" bestFit="1" customWidth="1"/>
    <col min="7" max="7" width="12.1640625" bestFit="1" customWidth="1"/>
    <col min="8" max="8" width="13.33203125" bestFit="1" customWidth="1"/>
    <col min="10" max="10" width="12.1640625" bestFit="1" customWidth="1"/>
    <col min="11" max="11" width="13.33203125" bestFit="1" customWidth="1"/>
  </cols>
  <sheetData>
    <row r="3" spans="3:19" ht="17" thickBot="1" x14ac:dyDescent="0.25"/>
    <row r="4" spans="3:19" ht="35" thickBot="1" x14ac:dyDescent="0.45">
      <c r="C4" s="95" t="s">
        <v>22</v>
      </c>
      <c r="D4" s="96"/>
      <c r="E4" s="96"/>
      <c r="F4" s="96"/>
      <c r="G4" s="96"/>
      <c r="H4" s="96"/>
      <c r="I4" s="96"/>
      <c r="J4" s="96"/>
      <c r="K4" s="96"/>
      <c r="L4" s="96"/>
      <c r="M4" s="1"/>
    </row>
    <row r="5" spans="3:19" ht="17" thickBot="1" x14ac:dyDescent="0.25">
      <c r="C5" s="97" t="s">
        <v>4</v>
      </c>
      <c r="D5" s="99" t="s">
        <v>0</v>
      </c>
      <c r="E5" s="96"/>
      <c r="F5" s="96"/>
      <c r="G5" s="100" t="s">
        <v>2</v>
      </c>
      <c r="H5" s="96"/>
      <c r="I5" s="96"/>
      <c r="J5" s="101" t="s">
        <v>3</v>
      </c>
      <c r="K5" s="96"/>
      <c r="L5" s="102"/>
      <c r="M5" s="2"/>
    </row>
    <row r="6" spans="3:19" ht="21" thickBot="1" x14ac:dyDescent="0.25">
      <c r="C6" s="98"/>
      <c r="D6" s="3" t="s">
        <v>5</v>
      </c>
      <c r="E6" s="4" t="s">
        <v>6</v>
      </c>
      <c r="F6" s="5" t="s">
        <v>1</v>
      </c>
      <c r="G6" s="3" t="s">
        <v>5</v>
      </c>
      <c r="H6" s="4" t="s">
        <v>6</v>
      </c>
      <c r="I6" s="5" t="s">
        <v>1</v>
      </c>
      <c r="J6" s="6" t="s">
        <v>5</v>
      </c>
      <c r="K6" s="4" t="s">
        <v>6</v>
      </c>
      <c r="L6" s="5" t="s">
        <v>1</v>
      </c>
      <c r="M6" s="70" t="s">
        <v>7</v>
      </c>
    </row>
    <row r="7" spans="3:19" ht="22" thickBot="1" x14ac:dyDescent="0.25">
      <c r="C7" s="7" t="s">
        <v>28</v>
      </c>
      <c r="D7" s="8">
        <v>460</v>
      </c>
      <c r="E7" s="9">
        <v>3</v>
      </c>
      <c r="F7" s="10">
        <v>7</v>
      </c>
      <c r="G7" s="8">
        <v>411</v>
      </c>
      <c r="H7" s="9">
        <v>3</v>
      </c>
      <c r="I7" s="10">
        <v>7</v>
      </c>
      <c r="J7" s="8">
        <v>423</v>
      </c>
      <c r="K7" s="9">
        <v>3</v>
      </c>
      <c r="L7" s="11">
        <v>8</v>
      </c>
      <c r="M7" s="12">
        <f t="shared" ref="M7:M13" si="0">SUM(D7+G7+J7)</f>
        <v>1294</v>
      </c>
    </row>
    <row r="8" spans="3:19" ht="22" thickBot="1" x14ac:dyDescent="0.25">
      <c r="C8" s="7" t="s">
        <v>29</v>
      </c>
      <c r="D8" s="13">
        <v>421</v>
      </c>
      <c r="E8" s="14">
        <v>4</v>
      </c>
      <c r="F8" s="15">
        <v>7</v>
      </c>
      <c r="G8" s="13">
        <v>421</v>
      </c>
      <c r="H8" s="14">
        <v>4</v>
      </c>
      <c r="I8" s="15">
        <v>7</v>
      </c>
      <c r="J8" s="13">
        <v>434</v>
      </c>
      <c r="K8" s="14">
        <v>5</v>
      </c>
      <c r="L8" s="16">
        <v>8</v>
      </c>
      <c r="M8" s="12">
        <f t="shared" si="0"/>
        <v>1276</v>
      </c>
    </row>
    <row r="9" spans="3:19" ht="22" thickBot="1" x14ac:dyDescent="0.25">
      <c r="C9" s="7" t="s">
        <v>30</v>
      </c>
      <c r="D9" s="13">
        <v>250</v>
      </c>
      <c r="E9" s="14">
        <v>2</v>
      </c>
      <c r="F9" s="15">
        <v>7</v>
      </c>
      <c r="G9" s="13">
        <v>381</v>
      </c>
      <c r="H9" s="14">
        <v>2</v>
      </c>
      <c r="I9" s="15">
        <v>7</v>
      </c>
      <c r="J9" s="13">
        <v>397</v>
      </c>
      <c r="K9" s="14">
        <v>2</v>
      </c>
      <c r="L9" s="16">
        <v>8</v>
      </c>
      <c r="M9" s="12">
        <f t="shared" si="0"/>
        <v>1028</v>
      </c>
    </row>
    <row r="10" spans="3:19" ht="22" thickBot="1" x14ac:dyDescent="0.25">
      <c r="C10" s="7" t="s">
        <v>31</v>
      </c>
      <c r="D10" s="13">
        <v>196</v>
      </c>
      <c r="E10" s="14">
        <v>6</v>
      </c>
      <c r="F10" s="15">
        <v>7</v>
      </c>
      <c r="G10" s="13">
        <v>196</v>
      </c>
      <c r="H10" s="14">
        <v>4</v>
      </c>
      <c r="I10" s="15">
        <v>7</v>
      </c>
      <c r="J10" s="13">
        <v>200</v>
      </c>
      <c r="K10" s="14">
        <v>7</v>
      </c>
      <c r="L10" s="16">
        <v>8</v>
      </c>
      <c r="M10" s="12">
        <f t="shared" si="0"/>
        <v>592</v>
      </c>
    </row>
    <row r="11" spans="3:19" ht="22" thickBot="1" x14ac:dyDescent="0.25">
      <c r="C11" s="7" t="s">
        <v>32</v>
      </c>
      <c r="D11" s="13">
        <v>206</v>
      </c>
      <c r="E11" s="14">
        <v>2</v>
      </c>
      <c r="F11" s="15">
        <v>7</v>
      </c>
      <c r="G11" s="13">
        <v>206</v>
      </c>
      <c r="H11" s="14">
        <v>2</v>
      </c>
      <c r="I11" s="15">
        <v>7</v>
      </c>
      <c r="J11" s="13">
        <v>197</v>
      </c>
      <c r="K11" s="14">
        <v>4</v>
      </c>
      <c r="L11" s="16">
        <v>8</v>
      </c>
      <c r="M11" s="12">
        <f t="shared" si="0"/>
        <v>609</v>
      </c>
    </row>
    <row r="12" spans="3:19" ht="22" thickBot="1" x14ac:dyDescent="0.25">
      <c r="C12" s="7" t="s">
        <v>33</v>
      </c>
      <c r="D12" s="13">
        <v>111</v>
      </c>
      <c r="E12" s="14">
        <v>5</v>
      </c>
      <c r="F12" s="15">
        <v>7</v>
      </c>
      <c r="G12" s="13">
        <v>111</v>
      </c>
      <c r="H12" s="14">
        <v>5</v>
      </c>
      <c r="I12" s="15">
        <v>7</v>
      </c>
      <c r="J12" s="13">
        <v>113</v>
      </c>
      <c r="K12" s="14">
        <v>2</v>
      </c>
      <c r="L12" s="16">
        <v>8</v>
      </c>
      <c r="M12" s="12">
        <f t="shared" si="0"/>
        <v>335</v>
      </c>
      <c r="O12" s="92" t="s">
        <v>35</v>
      </c>
      <c r="P12" s="93"/>
      <c r="Q12" s="93"/>
      <c r="R12" s="93"/>
      <c r="S12" s="94"/>
    </row>
    <row r="13" spans="3:19" ht="22" thickBot="1" x14ac:dyDescent="0.25">
      <c r="C13" s="17" t="s">
        <v>34</v>
      </c>
      <c r="D13" s="18">
        <v>301</v>
      </c>
      <c r="E13" s="19">
        <v>2</v>
      </c>
      <c r="F13" s="20">
        <v>7</v>
      </c>
      <c r="G13" s="18">
        <v>301</v>
      </c>
      <c r="H13" s="19">
        <v>2</v>
      </c>
      <c r="I13" s="20">
        <v>7</v>
      </c>
      <c r="J13" s="18">
        <v>296</v>
      </c>
      <c r="K13" s="19">
        <v>2</v>
      </c>
      <c r="L13" s="21">
        <v>8</v>
      </c>
      <c r="M13" s="12">
        <f t="shared" si="0"/>
        <v>898</v>
      </c>
      <c r="O13" s="83" t="s">
        <v>25</v>
      </c>
      <c r="P13" s="84"/>
      <c r="Q13" s="85">
        <f>SUM(M8-E25+'Ist Aufnahme'!D5)</f>
        <v>2463</v>
      </c>
      <c r="R13" s="86"/>
      <c r="S13" s="87"/>
    </row>
    <row r="14" spans="3:19" ht="22" thickBot="1" x14ac:dyDescent="0.3">
      <c r="C14" s="22" t="s">
        <v>8</v>
      </c>
      <c r="D14" s="23">
        <f>SUM(D7:D13)</f>
        <v>1945</v>
      </c>
      <c r="E14" s="24">
        <f>SUM(E7:E13)</f>
        <v>24</v>
      </c>
      <c r="F14" s="25"/>
      <c r="G14" s="26">
        <f>SUM(G7:G13)</f>
        <v>2027</v>
      </c>
      <c r="H14" s="24">
        <f>SUM(H7:H13)</f>
        <v>22</v>
      </c>
      <c r="I14" s="27"/>
      <c r="J14" s="28">
        <f>SUM(J7:J13)</f>
        <v>2060</v>
      </c>
      <c r="K14" s="29">
        <f>SUM(K7:K13)</f>
        <v>25</v>
      </c>
      <c r="L14" s="30"/>
      <c r="M14" s="53">
        <f t="shared" ref="M14:M18" si="1">SUM(D14+G14+J14)</f>
        <v>6032</v>
      </c>
      <c r="O14" s="88" t="s">
        <v>26</v>
      </c>
      <c r="P14" s="89"/>
      <c r="Q14" s="85">
        <f>SUM(M9-E28+'Ist Aufnahme'!D6)</f>
        <v>1972</v>
      </c>
      <c r="R14" s="86"/>
      <c r="S14" s="87"/>
    </row>
    <row r="15" spans="3:19" ht="22" thickBot="1" x14ac:dyDescent="0.3">
      <c r="C15" s="31" t="s">
        <v>9</v>
      </c>
      <c r="D15" s="32">
        <f>SUM(D16/6)</f>
        <v>305.66666666666669</v>
      </c>
      <c r="E15" s="33"/>
      <c r="F15" s="34"/>
      <c r="G15" s="35">
        <f>SUM(G16/6)</f>
        <v>319.33333333333331</v>
      </c>
      <c r="H15" s="33"/>
      <c r="I15" s="36"/>
      <c r="J15" s="32">
        <f>SUM(J16/6)</f>
        <v>324.5</v>
      </c>
      <c r="K15" s="37"/>
      <c r="L15" s="38"/>
      <c r="M15" s="71">
        <f t="shared" si="1"/>
        <v>949.5</v>
      </c>
      <c r="O15" s="90" t="s">
        <v>27</v>
      </c>
      <c r="P15" s="91"/>
      <c r="Q15" s="85">
        <f>SUM(M7-E23+'Ist Aufnahme'!D7)</f>
        <v>2235</v>
      </c>
      <c r="R15" s="86"/>
      <c r="S15" s="87"/>
    </row>
    <row r="16" spans="3:19" ht="22" thickBot="1" x14ac:dyDescent="0.3">
      <c r="C16" s="39" t="s">
        <v>10</v>
      </c>
      <c r="D16" s="40">
        <f>SUM(D7:D11,D13)</f>
        <v>1834</v>
      </c>
      <c r="E16" s="41"/>
      <c r="F16" s="42"/>
      <c r="G16" s="43">
        <f>SUM(G7:G11,G13)</f>
        <v>1916</v>
      </c>
      <c r="H16" s="41"/>
      <c r="I16" s="44"/>
      <c r="J16" s="45">
        <f>SUM(J7:J11,J13)</f>
        <v>1947</v>
      </c>
      <c r="K16" s="46"/>
      <c r="L16" s="47"/>
      <c r="M16" s="53">
        <f t="shared" si="1"/>
        <v>5697</v>
      </c>
      <c r="O16" s="73" t="s">
        <v>7</v>
      </c>
      <c r="P16" s="74"/>
      <c r="Q16" s="75">
        <f>SUM(Q13:Q15)</f>
        <v>6670</v>
      </c>
      <c r="R16" s="76"/>
      <c r="S16" s="77"/>
    </row>
    <row r="17" spans="3:13" ht="20" thickBot="1" x14ac:dyDescent="0.25">
      <c r="C17" s="52" t="s">
        <v>19</v>
      </c>
      <c r="D17" s="78">
        <f>R7</f>
        <v>0</v>
      </c>
      <c r="E17" s="79"/>
      <c r="F17" s="80"/>
      <c r="G17" s="78">
        <f>U7</f>
        <v>0</v>
      </c>
      <c r="H17" s="79"/>
      <c r="I17" s="80"/>
      <c r="J17" s="78">
        <f>'Ist Aufnahme'!D3</f>
        <v>0</v>
      </c>
      <c r="K17" s="79"/>
      <c r="L17" s="80"/>
      <c r="M17" s="53">
        <f t="shared" si="1"/>
        <v>0</v>
      </c>
    </row>
    <row r="18" spans="3:13" ht="19" x14ac:dyDescent="0.25">
      <c r="C18" s="54" t="s">
        <v>24</v>
      </c>
      <c r="D18" s="55">
        <f>'[1]P-Zahlen Master Daten'!K16</f>
        <v>1.6348039215686274</v>
      </c>
      <c r="E18" s="55"/>
      <c r="F18" s="56"/>
      <c r="G18" s="57">
        <f>'[1]P-Zahlen Master Daten'!Q16</f>
        <v>1.565359477124183</v>
      </c>
      <c r="H18" s="58"/>
      <c r="I18" s="58"/>
      <c r="J18" s="55">
        <f>'[1]P-Zahlen Master Daten'!W16</f>
        <v>4.2418300653594772</v>
      </c>
      <c r="K18" s="58"/>
      <c r="L18" s="58"/>
      <c r="M18" s="59">
        <f t="shared" si="1"/>
        <v>7.4419934640522873</v>
      </c>
    </row>
    <row r="19" spans="3:13" ht="21" x14ac:dyDescent="0.25">
      <c r="C19" s="60"/>
      <c r="D19" s="61"/>
      <c r="E19" s="62"/>
      <c r="F19" s="56"/>
      <c r="G19" s="58" t="s">
        <v>20</v>
      </c>
      <c r="H19" s="81" t="s">
        <v>7</v>
      </c>
      <c r="I19" s="72"/>
      <c r="J19" s="58"/>
      <c r="K19" s="81" t="s">
        <v>21</v>
      </c>
      <c r="L19" s="82"/>
      <c r="M19" s="53">
        <f>H20</f>
        <v>71</v>
      </c>
    </row>
    <row r="20" spans="3:13" ht="21" x14ac:dyDescent="0.25">
      <c r="C20" s="60"/>
      <c r="D20" s="61"/>
      <c r="E20" s="62"/>
      <c r="F20" s="56"/>
      <c r="G20" s="58"/>
      <c r="H20" s="72">
        <f>SUM(E14,H14,K14)</f>
        <v>71</v>
      </c>
      <c r="I20" s="72"/>
      <c r="J20" s="58"/>
      <c r="K20" s="53"/>
      <c r="L20" s="58"/>
      <c r="M20" s="53"/>
    </row>
    <row r="21" spans="3:13" x14ac:dyDescent="0.2"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3:13" ht="21" x14ac:dyDescent="0.25">
      <c r="C22" s="60"/>
      <c r="D22" s="61"/>
      <c r="E22" s="64" t="s">
        <v>7</v>
      </c>
      <c r="F22" s="56"/>
      <c r="G22" s="63"/>
      <c r="H22" s="63"/>
      <c r="I22" s="63"/>
      <c r="J22" s="63"/>
      <c r="K22" s="63"/>
      <c r="L22" s="63"/>
      <c r="M22" s="63"/>
    </row>
    <row r="23" spans="3:13" ht="21" x14ac:dyDescent="0.25">
      <c r="C23" s="65" t="s">
        <v>14</v>
      </c>
      <c r="D23" s="61"/>
      <c r="E23" s="62">
        <f>SUM(E7+H7+K7)</f>
        <v>9</v>
      </c>
      <c r="F23" s="56"/>
      <c r="G23" s="63"/>
      <c r="H23" s="63"/>
      <c r="I23" s="63"/>
      <c r="J23" s="63"/>
      <c r="K23" s="63"/>
      <c r="L23" s="63"/>
      <c r="M23" s="63"/>
    </row>
    <row r="24" spans="3:13" ht="19" x14ac:dyDescent="0.25">
      <c r="C24" s="58"/>
      <c r="D24" s="66"/>
      <c r="E24" s="67" t="s">
        <v>7</v>
      </c>
      <c r="F24" s="56"/>
      <c r="G24" s="63"/>
      <c r="H24" s="63"/>
      <c r="I24" s="63"/>
      <c r="J24" s="63"/>
      <c r="K24" s="63"/>
      <c r="L24" s="63"/>
      <c r="M24" s="63"/>
    </row>
    <row r="25" spans="3:13" ht="19" x14ac:dyDescent="0.25">
      <c r="C25" s="56" t="s">
        <v>15</v>
      </c>
      <c r="D25" s="58"/>
      <c r="E25" s="54">
        <f>SUM(E8,H8,K8)</f>
        <v>13</v>
      </c>
      <c r="F25" s="56"/>
      <c r="G25" s="63"/>
      <c r="H25" s="63"/>
      <c r="I25" s="63"/>
      <c r="J25" s="63"/>
      <c r="K25" s="63"/>
      <c r="L25" s="63"/>
      <c r="M25" s="63"/>
    </row>
    <row r="26" spans="3:13" ht="19" x14ac:dyDescent="0.25">
      <c r="C26" s="58"/>
      <c r="D26" s="58"/>
      <c r="E26" s="58"/>
      <c r="F26" s="56"/>
      <c r="G26" s="63"/>
      <c r="H26" s="63"/>
      <c r="I26" s="63"/>
      <c r="J26" s="63"/>
      <c r="K26" s="63"/>
      <c r="L26" s="63"/>
      <c r="M26" s="63"/>
    </row>
    <row r="27" spans="3:13" ht="19" x14ac:dyDescent="0.25">
      <c r="C27" s="68" t="s">
        <v>16</v>
      </c>
      <c r="D27" s="56"/>
      <c r="E27" s="54" t="s">
        <v>7</v>
      </c>
      <c r="F27" s="56"/>
      <c r="G27" s="63"/>
      <c r="H27" s="63"/>
      <c r="I27" s="63"/>
      <c r="J27" s="63"/>
      <c r="K27" s="63"/>
      <c r="L27" s="63"/>
      <c r="M27" s="63"/>
    </row>
    <row r="28" spans="3:13" ht="19" x14ac:dyDescent="0.25">
      <c r="C28" s="56"/>
      <c r="D28" s="66"/>
      <c r="E28" s="54">
        <f>SUM(E9,H9,K9)</f>
        <v>6</v>
      </c>
      <c r="F28" s="56"/>
      <c r="G28" s="63"/>
      <c r="H28" s="63"/>
      <c r="I28" s="63"/>
      <c r="J28" s="63"/>
      <c r="K28" s="63"/>
      <c r="L28" s="63"/>
      <c r="M28" s="63"/>
    </row>
    <row r="29" spans="3:13" ht="19" x14ac:dyDescent="0.25">
      <c r="C29" s="68" t="s">
        <v>17</v>
      </c>
      <c r="D29" s="56"/>
      <c r="E29" s="54" t="s">
        <v>7</v>
      </c>
      <c r="F29" s="56"/>
      <c r="G29" s="63"/>
      <c r="H29" s="63"/>
      <c r="I29" s="63"/>
      <c r="J29" s="63"/>
      <c r="K29" s="63"/>
      <c r="L29" s="63"/>
      <c r="M29" s="63"/>
    </row>
    <row r="30" spans="3:13" ht="19" x14ac:dyDescent="0.25">
      <c r="C30" s="56"/>
      <c r="D30" s="66"/>
      <c r="E30" s="54">
        <f>SUM(E12,H12,K12)</f>
        <v>12</v>
      </c>
      <c r="F30" s="56"/>
      <c r="G30" s="63"/>
      <c r="H30" s="63"/>
      <c r="I30" s="63"/>
      <c r="J30" s="63"/>
      <c r="K30" s="63"/>
      <c r="L30" s="63"/>
      <c r="M30" s="63"/>
    </row>
    <row r="31" spans="3:13" ht="19" x14ac:dyDescent="0.25">
      <c r="C31" s="68" t="s">
        <v>18</v>
      </c>
      <c r="D31" s="56"/>
      <c r="E31" s="54" t="s">
        <v>7</v>
      </c>
      <c r="F31" s="57"/>
      <c r="G31" s="63"/>
      <c r="H31" s="63"/>
      <c r="I31" s="63"/>
      <c r="J31" s="63"/>
      <c r="K31" s="63"/>
      <c r="L31" s="63"/>
      <c r="M31" s="63"/>
    </row>
    <row r="32" spans="3:13" ht="19" x14ac:dyDescent="0.25">
      <c r="C32" s="56"/>
      <c r="D32" s="66"/>
      <c r="E32" s="54">
        <f>SUM(E13,H13,K13)</f>
        <v>6</v>
      </c>
      <c r="F32" s="69"/>
      <c r="G32" s="63"/>
      <c r="H32" s="63"/>
      <c r="I32" s="63"/>
      <c r="J32" s="63"/>
      <c r="K32" s="63"/>
      <c r="L32" s="63"/>
      <c r="M32" s="63"/>
    </row>
  </sheetData>
  <mergeCells count="20">
    <mergeCell ref="O12:S12"/>
    <mergeCell ref="C4:L4"/>
    <mergeCell ref="C5:C6"/>
    <mergeCell ref="D5:F5"/>
    <mergeCell ref="G5:I5"/>
    <mergeCell ref="J5:L5"/>
    <mergeCell ref="O13:P13"/>
    <mergeCell ref="Q13:S13"/>
    <mergeCell ref="O14:P14"/>
    <mergeCell ref="Q14:S14"/>
    <mergeCell ref="O15:P15"/>
    <mergeCell ref="Q15:S15"/>
    <mergeCell ref="H20:I20"/>
    <mergeCell ref="O16:P16"/>
    <mergeCell ref="Q16:S16"/>
    <mergeCell ref="D17:F17"/>
    <mergeCell ref="G17:I17"/>
    <mergeCell ref="J17:L17"/>
    <mergeCell ref="H19:I19"/>
    <mergeCell ref="K19:L19"/>
  </mergeCells>
  <conditionalFormatting sqref="E14">
    <cfRule type="cellIs" dxfId="7" priority="7" operator="greaterThan">
      <formula>0</formula>
    </cfRule>
  </conditionalFormatting>
  <conditionalFormatting sqref="H7:H14">
    <cfRule type="cellIs" dxfId="6" priority="6" operator="greaterThan">
      <formula>0</formula>
    </cfRule>
  </conditionalFormatting>
  <conditionalFormatting sqref="K7:K14">
    <cfRule type="cellIs" dxfId="5" priority="8" operator="greaterThan">
      <formula>0</formula>
    </cfRule>
  </conditionalFormatting>
  <conditionalFormatting sqref="E7:E13">
    <cfRule type="cellIs" dxfId="4" priority="5" operator="greaterThan">
      <formula>0</formula>
    </cfRule>
  </conditionalFormatting>
  <conditionalFormatting sqref="Q13:Q15">
    <cfRule type="cellIs" dxfId="3" priority="3" operator="lessThan">
      <formula>359</formula>
    </cfRule>
    <cfRule type="cellIs" dxfId="2" priority="4" operator="greaterThan">
      <formula>360</formula>
    </cfRule>
  </conditionalFormatting>
  <conditionalFormatting sqref="D22:D23">
    <cfRule type="cellIs" dxfId="1" priority="2" operator="greaterThan">
      <formula>0</formula>
    </cfRule>
  </conditionalFormatting>
  <conditionalFormatting sqref="D19:D20">
    <cfRule type="cellIs" dxfId="0" priority="1" operator="greaterThan">
      <formula>0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C8A9E-5474-8A47-9D16-B3669E4A658B}">
  <sheetPr codeName="Tabelle2"/>
  <dimension ref="A2:E7"/>
  <sheetViews>
    <sheetView workbookViewId="0">
      <selection activeCell="D5" sqref="D5:E7"/>
    </sheetView>
  </sheetViews>
  <sheetFormatPr baseColWidth="10" defaultRowHeight="16" x14ac:dyDescent="0.2"/>
  <sheetData>
    <row r="2" spans="1:5" x14ac:dyDescent="0.2">
      <c r="A2" s="48"/>
      <c r="B2" s="48"/>
      <c r="C2" s="48"/>
      <c r="D2" s="48"/>
    </row>
    <row r="3" spans="1:5" ht="21" x14ac:dyDescent="0.25">
      <c r="A3" s="49"/>
      <c r="B3" s="51" t="s">
        <v>23</v>
      </c>
      <c r="E3" s="50"/>
    </row>
    <row r="4" spans="1:5" ht="17" thickBot="1" x14ac:dyDescent="0.25"/>
    <row r="5" spans="1:5" ht="22" thickBot="1" x14ac:dyDescent="0.25">
      <c r="B5" s="83" t="s">
        <v>11</v>
      </c>
      <c r="C5" s="84"/>
      <c r="D5" s="103">
        <v>1200</v>
      </c>
      <c r="E5" s="104"/>
    </row>
    <row r="6" spans="1:5" ht="22" thickBot="1" x14ac:dyDescent="0.25">
      <c r="B6" s="88" t="s">
        <v>12</v>
      </c>
      <c r="C6" s="89"/>
      <c r="D6" s="103">
        <v>950</v>
      </c>
      <c r="E6" s="104"/>
    </row>
    <row r="7" spans="1:5" ht="22" thickBot="1" x14ac:dyDescent="0.25">
      <c r="B7" s="90" t="s">
        <v>13</v>
      </c>
      <c r="C7" s="91"/>
      <c r="D7" s="103">
        <v>950</v>
      </c>
      <c r="E7" s="104"/>
    </row>
  </sheetData>
  <mergeCells count="6">
    <mergeCell ref="D5:E5"/>
    <mergeCell ref="D6:E6"/>
    <mergeCell ref="D7:E7"/>
    <mergeCell ref="B5:C5"/>
    <mergeCell ref="B6:C6"/>
    <mergeCell ref="B7:C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Ausbringung</vt:lpstr>
      <vt:lpstr>Ist Aufnahme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Gündüz Gürel</dc:creator>
  <cp:lastModifiedBy>Gündüz Gürel</cp:lastModifiedBy>
  <dcterms:created xsi:type="dcterms:W3CDTF">2023-01-27T21:23:08Z</dcterms:created>
  <dcterms:modified xsi:type="dcterms:W3CDTF">2023-01-27T23:36:35Z</dcterms:modified>
</cp:coreProperties>
</file>