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cherrep\Desktop\"/>
    </mc:Choice>
  </mc:AlternateContent>
  <xr:revisionPtr revIDLastSave="0" documentId="8_{EF3A9EAE-1C44-446A-9AE3-92B681175F9B}" xr6:coauthVersionLast="45" xr6:coauthVersionMax="45" xr10:uidLastSave="{00000000-0000-0000-0000-000000000000}"/>
  <bookViews>
    <workbookView xWindow="-120" yWindow="-120" windowWidth="29040" windowHeight="15840" xr2:uid="{1D9D53A9-F48C-454F-9F9D-4DA1BF9D8673}"/>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 i="1" l="1"/>
  <c r="F2" i="1"/>
  <c r="F3" i="1"/>
  <c r="F4" i="1"/>
  <c r="F5" i="1"/>
  <c r="J3" i="1"/>
  <c r="K3" i="1" s="1"/>
  <c r="J4" i="1"/>
  <c r="J5" i="1"/>
  <c r="K5" i="1" l="1"/>
  <c r="K4" i="1"/>
  <c r="K2" i="1"/>
</calcChain>
</file>

<file path=xl/sharedStrings.xml><?xml version="1.0" encoding="utf-8"?>
<sst xmlns="http://schemas.openxmlformats.org/spreadsheetml/2006/main" count="26" uniqueCount="21">
  <si>
    <t>-</t>
  </si>
  <si>
    <t>7 % vom Bruttoumsatz exkl. MwSt</t>
  </si>
  <si>
    <t>8.5 % vom Nettoverkaufsumsatz &lt; 1.4 Mio p.a.
9.0 % vom Nettoverkaufsumsatz &gt; 1.4 Mio p.a.
9.2 % vom Nettoverkaufsumsatz &gt; 1.6 Mio p.a.</t>
  </si>
  <si>
    <t>Betrieb 1</t>
  </si>
  <si>
    <t>Betrieb 2</t>
  </si>
  <si>
    <t>Betrieb 3</t>
  </si>
  <si>
    <t>Betrieb 4</t>
  </si>
  <si>
    <t>KST</t>
  </si>
  <si>
    <t>Betrieb</t>
  </si>
  <si>
    <t>Netto-Miete</t>
  </si>
  <si>
    <t>Baurechtszins</t>
  </si>
  <si>
    <t>Festmiete</t>
  </si>
  <si>
    <t>Umsatz Miete ab</t>
  </si>
  <si>
    <t>Umsatz Miete</t>
  </si>
  <si>
    <t xml:space="preserve">Nettoerlös 2020 </t>
  </si>
  <si>
    <t>Nettoerlös 2021 kum.</t>
  </si>
  <si>
    <t>HR Miete 2021</t>
  </si>
  <si>
    <t>Budget Miete 2022</t>
  </si>
  <si>
    <t>= Diese Formeln stimmen</t>
  </si>
  <si>
    <t>= und hier ist der Wurm drin. Hier muss es so sein, dass wenn der Umsatz höher als 1.2 Mio ist aber kleiner als 1.4 Mio muss mit 8.5 % gerechnet werden, wenn nun die 1.4 Mio überschritten wird, muss der Anteil welcher über den 1.4 Mio liegt mit mit 9 % gerechnet werden und alles was über 1.6 Mio ist wird dann noch mit 9.2 % gerechnet und am schluss muss alles addiert werden. Hier mal ein Beispiel:</t>
  </si>
  <si>
    <t xml:space="preserve">HR Miete 2021 weisst einen Betrag von 1'750'000.-- aus. So nun müssen hiervon 1'400'000 mit 8.5 % gerechnet werden, 200'000.-- mit 9 % und 150'000.-- mit 9.2 % und dann die Beträge zum Schluss addieren. Wenn nun aber der Betrag (HR Miete 2021) kleiner als die Umsatzmiete (Spalte F) ist tritt die Netto Miete (Spalte C) ein. Ich weiss nicht ob dies in einer Formel möglich ist, da es sehr komplex und viele kriterien beinhaltet.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</si>
</sst>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Arial"/>
      <family val="2"/>
    </font>
    <font>
      <sz val="8"/>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5" tint="0.39997558519241921"/>
        <bgColor indexed="64"/>
      </patternFill>
    </fill>
    <fill>
      <patternFill patternType="solid">
        <fgColor theme="0"/>
        <bgColor indexed="64"/>
      </patternFill>
    </fill>
  </fills>
  <borders count="1">
    <border>
      <left/>
      <right/>
      <top/>
      <bottom/>
      <diagonal/>
    </border>
  </borders>
  <cellStyleXfs count="1">
    <xf numFmtId="0" fontId="0" fillId="0" borderId="0"/>
  </cellStyleXfs>
  <cellXfs count="8">
    <xf numFmtId="0" fontId="0" fillId="0" borderId="0" xfId="0"/>
    <xf numFmtId="4" fontId="0" fillId="0" borderId="0" xfId="0" applyNumberFormat="1"/>
    <xf numFmtId="4" fontId="0" fillId="2" borderId="0" xfId="0" applyNumberFormat="1" applyFill="1"/>
    <xf numFmtId="4" fontId="0" fillId="3" borderId="0" xfId="0" applyNumberFormat="1" applyFill="1"/>
    <xf numFmtId="0" fontId="0" fillId="3" borderId="0" xfId="0" applyFill="1"/>
    <xf numFmtId="0" fontId="0" fillId="2" borderId="0" xfId="0" quotePrefix="1" applyFill="1"/>
    <xf numFmtId="0" fontId="0" fillId="3" borderId="0" xfId="0" quotePrefix="1" applyFill="1" applyAlignment="1">
      <alignment wrapText="1"/>
    </xf>
    <xf numFmtId="0" fontId="0" fillId="4" borderId="0" xfId="0" applyFill="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0351E-1AA5-4916-AC87-D97F92C25487}">
  <dimension ref="A1:K10"/>
  <sheetViews>
    <sheetView tabSelected="1" topLeftCell="B1" workbookViewId="0">
      <selection activeCell="I6" sqref="I6"/>
    </sheetView>
  </sheetViews>
  <sheetFormatPr baseColWidth="10" defaultRowHeight="14" x14ac:dyDescent="0.3"/>
  <cols>
    <col min="1" max="1" width="4.5" bestFit="1" customWidth="1"/>
    <col min="2" max="2" width="8.08203125" bestFit="1" customWidth="1"/>
    <col min="3" max="3" width="14.58203125" style="1" customWidth="1"/>
    <col min="4" max="4" width="12.58203125" bestFit="1" customWidth="1"/>
    <col min="5" max="5" width="9" bestFit="1" customWidth="1"/>
    <col min="6" max="6" width="14.5" style="1" bestFit="1" customWidth="1"/>
    <col min="7" max="7" width="119.5" bestFit="1" customWidth="1"/>
    <col min="8" max="8" width="14.08203125" style="1" bestFit="1" customWidth="1"/>
    <col min="9" max="9" width="18.25" style="1" bestFit="1" customWidth="1"/>
    <col min="10" max="10" width="12.9140625" style="1" bestFit="1" customWidth="1"/>
    <col min="11" max="11" width="16" style="1" bestFit="1" customWidth="1"/>
  </cols>
  <sheetData>
    <row r="1" spans="1:11" x14ac:dyDescent="0.3">
      <c r="A1" t="s">
        <v>7</v>
      </c>
      <c r="B1" t="s">
        <v>8</v>
      </c>
      <c r="C1" s="1" t="s">
        <v>9</v>
      </c>
      <c r="D1" t="s">
        <v>10</v>
      </c>
      <c r="E1" t="s">
        <v>11</v>
      </c>
      <c r="F1" s="1" t="s">
        <v>12</v>
      </c>
      <c r="G1" t="s">
        <v>13</v>
      </c>
      <c r="H1" s="1" t="s">
        <v>14</v>
      </c>
      <c r="I1" s="1" t="s">
        <v>15</v>
      </c>
      <c r="J1" s="1" t="s">
        <v>16</v>
      </c>
      <c r="K1" s="1" t="s">
        <v>17</v>
      </c>
    </row>
    <row r="2" spans="1:11" x14ac:dyDescent="0.3">
      <c r="B2" t="s">
        <v>3</v>
      </c>
      <c r="C2" s="1">
        <v>70000</v>
      </c>
      <c r="D2" t="s">
        <v>0</v>
      </c>
      <c r="F2" s="1">
        <f>C2/7*100</f>
        <v>1000000</v>
      </c>
      <c r="G2" t="s">
        <v>1</v>
      </c>
      <c r="H2" s="1">
        <v>5000000</v>
      </c>
      <c r="I2" s="1">
        <v>1800000</v>
      </c>
      <c r="J2" s="1">
        <f t="shared" ref="J2:J5" si="0">I2/5*12</f>
        <v>4320000</v>
      </c>
      <c r="K2" s="2">
        <f>IF(J2&lt;F2,C2,J2/100*7)</f>
        <v>302400</v>
      </c>
    </row>
    <row r="3" spans="1:11" x14ac:dyDescent="0.3">
      <c r="B3" t="s">
        <v>4</v>
      </c>
      <c r="C3" s="1">
        <v>202000</v>
      </c>
      <c r="D3" t="s">
        <v>0</v>
      </c>
      <c r="F3" s="1">
        <f>C3/8.5*100</f>
        <v>2376470.588235294</v>
      </c>
      <c r="G3" s="4" t="s">
        <v>2</v>
      </c>
      <c r="H3" s="1">
        <v>75000</v>
      </c>
      <c r="I3" s="1">
        <v>1000000</v>
      </c>
      <c r="J3" s="1">
        <f t="shared" si="0"/>
        <v>2400000</v>
      </c>
      <c r="K3" s="3">
        <f>MAX(101508.4,J3*LOOKUP(J3,{0;1400000;1;1600000},{0;0.085;0.9;0.092}))</f>
        <v>220800</v>
      </c>
    </row>
    <row r="4" spans="1:11" x14ac:dyDescent="0.3">
      <c r="B4" t="s">
        <v>5</v>
      </c>
      <c r="C4" s="1">
        <v>320000</v>
      </c>
      <c r="D4" t="s">
        <v>0</v>
      </c>
      <c r="F4" s="1">
        <f>C4/7*100</f>
        <v>4571428.5714285718</v>
      </c>
      <c r="G4" t="s">
        <v>1</v>
      </c>
      <c r="H4" s="1">
        <v>2400000</v>
      </c>
      <c r="I4" s="1">
        <v>1500000</v>
      </c>
      <c r="J4" s="1">
        <f t="shared" si="0"/>
        <v>3600000</v>
      </c>
      <c r="K4" s="2">
        <f>IF(J4&lt;F4,C4,J4/100*7)</f>
        <v>320000</v>
      </c>
    </row>
    <row r="5" spans="1:11" x14ac:dyDescent="0.3">
      <c r="B5" t="s">
        <v>6</v>
      </c>
      <c r="C5" s="1">
        <v>530000</v>
      </c>
      <c r="D5" t="s">
        <v>0</v>
      </c>
      <c r="F5" s="1">
        <f>C5/7*100</f>
        <v>7571428.5714285709</v>
      </c>
      <c r="G5" t="s">
        <v>1</v>
      </c>
      <c r="H5" s="1">
        <v>3800000</v>
      </c>
      <c r="I5" s="1">
        <v>2250000</v>
      </c>
      <c r="J5" s="1">
        <f t="shared" si="0"/>
        <v>5400000</v>
      </c>
      <c r="K5" s="2">
        <f>IF(J5&lt;F5,C5,J5/100*7)</f>
        <v>530000</v>
      </c>
    </row>
    <row r="7" spans="1:11" x14ac:dyDescent="0.3">
      <c r="G7" s="5" t="s">
        <v>18</v>
      </c>
    </row>
    <row r="8" spans="1:11" ht="42" x14ac:dyDescent="0.3">
      <c r="G8" s="6" t="s">
        <v>19</v>
      </c>
    </row>
    <row r="10" spans="1:11" ht="42" x14ac:dyDescent="0.3">
      <c r="G10" s="7" t="s">
        <v>20</v>
      </c>
    </row>
  </sheetData>
  <phoneticPr fontId="1"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Signore Petra</dc:creator>
  <cp:lastModifiedBy>Signore Petra</cp:lastModifiedBy>
  <dcterms:created xsi:type="dcterms:W3CDTF">2021-06-15T15:03:24Z</dcterms:created>
  <dcterms:modified xsi:type="dcterms:W3CDTF">2021-06-15T15:34:33Z</dcterms:modified>
</cp:coreProperties>
</file>