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eu54585\Documents\Spielplatz\"/>
    </mc:Choice>
  </mc:AlternateContent>
  <bookViews>
    <workbookView xWindow="0" yWindow="0" windowWidth="19200" windowHeight="7050"/>
  </bookViews>
  <sheets>
    <sheet name="Berechnung" sheetId="2" r:id="rId1"/>
    <sheet name="Überschlag" sheetId="3" r:id="rId2"/>
    <sheet name="Basisdaten" sheetId="1" r:id="rId3"/>
  </sheets>
  <definedNames>
    <definedName name="Zyklus_Minuten">Basisdaten!$J$10</definedName>
    <definedName name="Zyklus_Minuten_pro_Tag">Basisdaten!$J$13</definedName>
  </definedNames>
  <calcPr calcId="162913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3" l="1"/>
  <c r="D6" i="3"/>
  <c r="F6" i="3" s="1"/>
  <c r="G9" i="3" l="1"/>
  <c r="G12" i="3" s="1"/>
  <c r="F9" i="3"/>
  <c r="F12" i="3" s="1"/>
  <c r="J10" i="1"/>
  <c r="C7" i="1"/>
  <c r="D7" i="1" s="1"/>
  <c r="C8" i="1"/>
  <c r="D8" i="1" s="1"/>
  <c r="E8" i="1" s="1"/>
  <c r="C9" i="1"/>
  <c r="D9" i="1" s="1"/>
  <c r="E9" i="1" s="1"/>
  <c r="C10" i="1"/>
  <c r="D10" i="1" s="1"/>
  <c r="E10" i="1" s="1"/>
  <c r="C11" i="1"/>
  <c r="D11" i="1" s="1"/>
  <c r="E11" i="1" s="1"/>
  <c r="C12" i="1"/>
  <c r="D12" i="1" s="1"/>
  <c r="E12" i="1" s="1"/>
  <c r="C13" i="1"/>
  <c r="D13" i="1" s="1"/>
  <c r="E13" i="1" s="1"/>
  <c r="C14" i="1"/>
  <c r="D14" i="1" s="1"/>
  <c r="E14" i="1" s="1"/>
  <c r="C15" i="1"/>
  <c r="D15" i="1" s="1"/>
  <c r="E15" i="1" s="1"/>
  <c r="C16" i="1"/>
  <c r="D16" i="1" s="1"/>
  <c r="E16" i="1" s="1"/>
  <c r="C17" i="1"/>
  <c r="D17" i="1" s="1"/>
  <c r="E17" i="1" s="1"/>
  <c r="C18" i="1"/>
  <c r="D18" i="1" s="1"/>
  <c r="E18" i="1" s="1"/>
  <c r="C19" i="1"/>
  <c r="D19" i="1" s="1"/>
  <c r="E19" i="1" s="1"/>
  <c r="C20" i="1"/>
  <c r="D20" i="1" s="1"/>
  <c r="E20" i="1" s="1"/>
  <c r="C21" i="1"/>
  <c r="D21" i="1" s="1"/>
  <c r="E21" i="1" s="1"/>
  <c r="C22" i="1"/>
  <c r="D22" i="1" s="1"/>
  <c r="E22" i="1" s="1"/>
  <c r="C23" i="1"/>
  <c r="D23" i="1" s="1"/>
  <c r="E23" i="1" s="1"/>
  <c r="C24" i="1"/>
  <c r="D24" i="1" s="1"/>
  <c r="E24" i="1" s="1"/>
  <c r="C25" i="1"/>
  <c r="D25" i="1" s="1"/>
  <c r="E25" i="1" s="1"/>
  <c r="C26" i="1"/>
  <c r="D26" i="1" s="1"/>
  <c r="E26" i="1" s="1"/>
  <c r="C27" i="1"/>
  <c r="D27" i="1" s="1"/>
  <c r="E27" i="1" s="1"/>
  <c r="C28" i="1"/>
  <c r="D28" i="1" s="1"/>
  <c r="E28" i="1" s="1"/>
  <c r="C29" i="1"/>
  <c r="D29" i="1" s="1"/>
  <c r="E29" i="1" s="1"/>
  <c r="C30" i="1"/>
  <c r="D30" i="1" s="1"/>
  <c r="E30" i="1" s="1"/>
  <c r="C31" i="1"/>
  <c r="D31" i="1" s="1"/>
  <c r="E31" i="1" s="1"/>
  <c r="C32" i="1"/>
  <c r="D32" i="1" s="1"/>
  <c r="E32" i="1" s="1"/>
  <c r="C33" i="1"/>
  <c r="D33" i="1" s="1"/>
  <c r="E33" i="1" s="1"/>
  <c r="C34" i="1"/>
  <c r="D34" i="1" s="1"/>
  <c r="E34" i="1" s="1"/>
  <c r="C35" i="1"/>
  <c r="D35" i="1" s="1"/>
  <c r="E35" i="1" s="1"/>
  <c r="C36" i="1"/>
  <c r="D36" i="1" s="1"/>
  <c r="E36" i="1" s="1"/>
  <c r="C37" i="1"/>
  <c r="D37" i="1" s="1"/>
  <c r="E37" i="1" s="1"/>
  <c r="C38" i="1"/>
  <c r="D38" i="1" s="1"/>
  <c r="E38" i="1" s="1"/>
  <c r="C39" i="1"/>
  <c r="D39" i="1" s="1"/>
  <c r="E39" i="1" s="1"/>
  <c r="C40" i="1"/>
  <c r="D40" i="1" s="1"/>
  <c r="E40" i="1" s="1"/>
  <c r="C41" i="1"/>
  <c r="D41" i="1" s="1"/>
  <c r="E41" i="1" s="1"/>
  <c r="C42" i="1"/>
  <c r="D42" i="1" s="1"/>
  <c r="E42" i="1" s="1"/>
  <c r="C43" i="1"/>
  <c r="D43" i="1" s="1"/>
  <c r="E43" i="1" s="1"/>
  <c r="C44" i="1"/>
  <c r="D44" i="1" s="1"/>
  <c r="E44" i="1" s="1"/>
  <c r="C45" i="1"/>
  <c r="D45" i="1" s="1"/>
  <c r="E45" i="1" s="1"/>
  <c r="C46" i="1"/>
  <c r="D46" i="1" s="1"/>
  <c r="E46" i="1" s="1"/>
  <c r="C47" i="1"/>
  <c r="D47" i="1" s="1"/>
  <c r="E47" i="1" s="1"/>
  <c r="C48" i="1"/>
  <c r="D48" i="1" s="1"/>
  <c r="E48" i="1" s="1"/>
  <c r="C49" i="1"/>
  <c r="D49" i="1" s="1"/>
  <c r="E49" i="1" s="1"/>
  <c r="C50" i="1"/>
  <c r="D50" i="1" s="1"/>
  <c r="E50" i="1" s="1"/>
  <c r="C51" i="1"/>
  <c r="D51" i="1" s="1"/>
  <c r="E51" i="1" s="1"/>
  <c r="C52" i="1"/>
  <c r="D52" i="1" s="1"/>
  <c r="E52" i="1" s="1"/>
  <c r="C53" i="1"/>
  <c r="D53" i="1" s="1"/>
  <c r="E53" i="1" s="1"/>
  <c r="C54" i="1"/>
  <c r="D54" i="1" s="1"/>
  <c r="E54" i="1" s="1"/>
  <c r="C55" i="1"/>
  <c r="D55" i="1" s="1"/>
  <c r="E55" i="1" s="1"/>
  <c r="C56" i="1"/>
  <c r="D56" i="1" s="1"/>
  <c r="E56" i="1" s="1"/>
  <c r="C57" i="1"/>
  <c r="D57" i="1" s="1"/>
  <c r="E57" i="1" s="1"/>
  <c r="C58" i="1"/>
  <c r="D58" i="1" s="1"/>
  <c r="E58" i="1" s="1"/>
  <c r="C59" i="1"/>
  <c r="D59" i="1" s="1"/>
  <c r="E59" i="1" s="1"/>
  <c r="C60" i="1"/>
  <c r="D60" i="1" s="1"/>
  <c r="E60" i="1" s="1"/>
  <c r="C61" i="1"/>
  <c r="D61" i="1" s="1"/>
  <c r="E61" i="1" s="1"/>
  <c r="C62" i="1"/>
  <c r="D62" i="1" s="1"/>
  <c r="E62" i="1" s="1"/>
  <c r="C63" i="1"/>
  <c r="D63" i="1" s="1"/>
  <c r="E63" i="1" s="1"/>
  <c r="C64" i="1"/>
  <c r="D64" i="1" s="1"/>
  <c r="E64" i="1" s="1"/>
  <c r="C65" i="1"/>
  <c r="D65" i="1" s="1"/>
  <c r="E65" i="1" s="1"/>
  <c r="C66" i="1"/>
  <c r="D66" i="1" s="1"/>
  <c r="E66" i="1" s="1"/>
  <c r="C67" i="1"/>
  <c r="D67" i="1" s="1"/>
  <c r="E67" i="1" s="1"/>
  <c r="C68" i="1"/>
  <c r="D68" i="1" s="1"/>
  <c r="E68" i="1" s="1"/>
  <c r="C69" i="1"/>
  <c r="D69" i="1" s="1"/>
  <c r="E69" i="1" s="1"/>
  <c r="C70" i="1"/>
  <c r="D70" i="1" s="1"/>
  <c r="E70" i="1" s="1"/>
  <c r="C71" i="1"/>
  <c r="D71" i="1" s="1"/>
  <c r="E71" i="1" s="1"/>
  <c r="C72" i="1"/>
  <c r="D72" i="1" s="1"/>
  <c r="E72" i="1" s="1"/>
  <c r="C73" i="1"/>
  <c r="D73" i="1" s="1"/>
  <c r="E73" i="1" s="1"/>
  <c r="C74" i="1"/>
  <c r="D74" i="1" s="1"/>
  <c r="E74" i="1" s="1"/>
  <c r="C75" i="1"/>
  <c r="D75" i="1" s="1"/>
  <c r="E75" i="1" s="1"/>
  <c r="C76" i="1"/>
  <c r="D76" i="1" s="1"/>
  <c r="E76" i="1" s="1"/>
  <c r="C77" i="1"/>
  <c r="D77" i="1" s="1"/>
  <c r="E77" i="1" s="1"/>
  <c r="C78" i="1"/>
  <c r="D78" i="1" s="1"/>
  <c r="E78" i="1" s="1"/>
  <c r="C79" i="1"/>
  <c r="D79" i="1" s="1"/>
  <c r="E79" i="1" s="1"/>
  <c r="C80" i="1"/>
  <c r="D80" i="1" s="1"/>
  <c r="E80" i="1" s="1"/>
  <c r="C81" i="1"/>
  <c r="D81" i="1" s="1"/>
  <c r="E81" i="1" s="1"/>
  <c r="C82" i="1"/>
  <c r="D82" i="1" s="1"/>
  <c r="E82" i="1" s="1"/>
  <c r="C83" i="1"/>
  <c r="D83" i="1" s="1"/>
  <c r="E83" i="1" s="1"/>
  <c r="C84" i="1"/>
  <c r="D84" i="1" s="1"/>
  <c r="E84" i="1" s="1"/>
  <c r="C85" i="1"/>
  <c r="D85" i="1" s="1"/>
  <c r="E85" i="1" s="1"/>
  <c r="C86" i="1"/>
  <c r="D86" i="1" s="1"/>
  <c r="E86" i="1" s="1"/>
  <c r="C87" i="1"/>
  <c r="D87" i="1" s="1"/>
  <c r="E87" i="1" s="1"/>
  <c r="C88" i="1"/>
  <c r="D88" i="1" s="1"/>
  <c r="E88" i="1" s="1"/>
  <c r="C89" i="1"/>
  <c r="D89" i="1" s="1"/>
  <c r="E89" i="1" s="1"/>
  <c r="C90" i="1"/>
  <c r="D90" i="1" s="1"/>
  <c r="E90" i="1" s="1"/>
  <c r="C91" i="1"/>
  <c r="D91" i="1" s="1"/>
  <c r="E91" i="1" s="1"/>
  <c r="C92" i="1"/>
  <c r="D92" i="1" s="1"/>
  <c r="E92" i="1" s="1"/>
  <c r="C93" i="1"/>
  <c r="D93" i="1" s="1"/>
  <c r="E93" i="1" s="1"/>
  <c r="C94" i="1"/>
  <c r="D94" i="1" s="1"/>
  <c r="E94" i="1" s="1"/>
  <c r="C95" i="1"/>
  <c r="D95" i="1" s="1"/>
  <c r="E95" i="1" s="1"/>
  <c r="C96" i="1"/>
  <c r="D96" i="1" s="1"/>
  <c r="E96" i="1" s="1"/>
  <c r="C97" i="1"/>
  <c r="D97" i="1" s="1"/>
  <c r="E97" i="1" s="1"/>
  <c r="C98" i="1"/>
  <c r="D98" i="1" s="1"/>
  <c r="E98" i="1" s="1"/>
  <c r="C99" i="1"/>
  <c r="D99" i="1" s="1"/>
  <c r="E99" i="1" s="1"/>
  <c r="C100" i="1"/>
  <c r="D100" i="1" s="1"/>
  <c r="E100" i="1" s="1"/>
  <c r="C101" i="1"/>
  <c r="D101" i="1" s="1"/>
  <c r="E101" i="1" s="1"/>
  <c r="C102" i="1"/>
  <c r="D102" i="1" s="1"/>
  <c r="E102" i="1" s="1"/>
  <c r="C103" i="1"/>
  <c r="D103" i="1" s="1"/>
  <c r="E103" i="1" s="1"/>
  <c r="C104" i="1"/>
  <c r="D104" i="1" s="1"/>
  <c r="E104" i="1" s="1"/>
  <c r="C105" i="1"/>
  <c r="D105" i="1" s="1"/>
  <c r="E105" i="1" s="1"/>
  <c r="C106" i="1"/>
  <c r="D106" i="1" s="1"/>
  <c r="E106" i="1" s="1"/>
  <c r="C107" i="1"/>
  <c r="D107" i="1" s="1"/>
  <c r="E107" i="1" s="1"/>
  <c r="C108" i="1"/>
  <c r="D108" i="1" s="1"/>
  <c r="E108" i="1" s="1"/>
  <c r="C109" i="1"/>
  <c r="D109" i="1" s="1"/>
  <c r="E109" i="1" s="1"/>
  <c r="C110" i="1"/>
  <c r="D110" i="1" s="1"/>
  <c r="E110" i="1" s="1"/>
  <c r="C111" i="1"/>
  <c r="D111" i="1" s="1"/>
  <c r="E111" i="1" s="1"/>
  <c r="C112" i="1"/>
  <c r="D112" i="1" s="1"/>
  <c r="E112" i="1" s="1"/>
  <c r="C113" i="1"/>
  <c r="D113" i="1" s="1"/>
  <c r="E113" i="1" s="1"/>
  <c r="C114" i="1"/>
  <c r="D114" i="1" s="1"/>
  <c r="E114" i="1" s="1"/>
  <c r="C115" i="1"/>
  <c r="D115" i="1" s="1"/>
  <c r="E115" i="1" s="1"/>
  <c r="C116" i="1"/>
  <c r="D116" i="1" s="1"/>
  <c r="E116" i="1" s="1"/>
  <c r="C117" i="1"/>
  <c r="D117" i="1" s="1"/>
  <c r="E117" i="1" s="1"/>
  <c r="C118" i="1"/>
  <c r="D118" i="1" s="1"/>
  <c r="E118" i="1" s="1"/>
  <c r="C119" i="1"/>
  <c r="D119" i="1" s="1"/>
  <c r="E119" i="1" s="1"/>
  <c r="C120" i="1"/>
  <c r="D120" i="1" s="1"/>
  <c r="E120" i="1" s="1"/>
  <c r="C121" i="1"/>
  <c r="D121" i="1" s="1"/>
  <c r="E121" i="1" s="1"/>
  <c r="C122" i="1"/>
  <c r="D122" i="1" s="1"/>
  <c r="E122" i="1" s="1"/>
  <c r="C123" i="1"/>
  <c r="D123" i="1" s="1"/>
  <c r="E123" i="1" s="1"/>
  <c r="C124" i="1"/>
  <c r="D124" i="1" s="1"/>
  <c r="E124" i="1" s="1"/>
  <c r="C125" i="1"/>
  <c r="D125" i="1" s="1"/>
  <c r="E125" i="1" s="1"/>
  <c r="C126" i="1"/>
  <c r="D126" i="1" s="1"/>
  <c r="E126" i="1" s="1"/>
  <c r="C127" i="1"/>
  <c r="D127" i="1" s="1"/>
  <c r="E127" i="1" s="1"/>
  <c r="C128" i="1"/>
  <c r="D128" i="1" s="1"/>
  <c r="E128" i="1" s="1"/>
  <c r="C129" i="1"/>
  <c r="D129" i="1" s="1"/>
  <c r="E129" i="1" s="1"/>
  <c r="C130" i="1"/>
  <c r="D130" i="1" s="1"/>
  <c r="E130" i="1" s="1"/>
  <c r="C131" i="1"/>
  <c r="D131" i="1" s="1"/>
  <c r="E131" i="1" s="1"/>
  <c r="C132" i="1"/>
  <c r="D132" i="1" s="1"/>
  <c r="E132" i="1" s="1"/>
  <c r="C133" i="1"/>
  <c r="D133" i="1" s="1"/>
  <c r="E133" i="1" s="1"/>
  <c r="C134" i="1"/>
  <c r="D134" i="1" s="1"/>
  <c r="E134" i="1" s="1"/>
  <c r="C135" i="1"/>
  <c r="D135" i="1" s="1"/>
  <c r="E135" i="1" s="1"/>
  <c r="C136" i="1"/>
  <c r="D136" i="1" s="1"/>
  <c r="E136" i="1" s="1"/>
  <c r="C137" i="1"/>
  <c r="D137" i="1" s="1"/>
  <c r="E137" i="1" s="1"/>
  <c r="C138" i="1"/>
  <c r="D138" i="1" s="1"/>
  <c r="E138" i="1" s="1"/>
  <c r="C139" i="1"/>
  <c r="D139" i="1" s="1"/>
  <c r="E139" i="1" s="1"/>
  <c r="C140" i="1"/>
  <c r="D140" i="1" s="1"/>
  <c r="E140" i="1" s="1"/>
  <c r="C141" i="1"/>
  <c r="D141" i="1" s="1"/>
  <c r="E141" i="1" s="1"/>
  <c r="C142" i="1"/>
  <c r="D142" i="1" s="1"/>
  <c r="E142" i="1" s="1"/>
  <c r="C143" i="1"/>
  <c r="D143" i="1" s="1"/>
  <c r="E143" i="1" s="1"/>
  <c r="C144" i="1"/>
  <c r="D144" i="1" s="1"/>
  <c r="E144" i="1" s="1"/>
  <c r="C145" i="1"/>
  <c r="D145" i="1" s="1"/>
  <c r="E145" i="1" s="1"/>
  <c r="C146" i="1"/>
  <c r="D146" i="1" s="1"/>
  <c r="E146" i="1" s="1"/>
  <c r="C147" i="1"/>
  <c r="D147" i="1" s="1"/>
  <c r="E147" i="1" s="1"/>
  <c r="C148" i="1"/>
  <c r="D148" i="1" s="1"/>
  <c r="E148" i="1" s="1"/>
  <c r="C149" i="1"/>
  <c r="D149" i="1" s="1"/>
  <c r="E149" i="1" s="1"/>
  <c r="C150" i="1"/>
  <c r="D150" i="1" s="1"/>
  <c r="E150" i="1" s="1"/>
  <c r="C151" i="1"/>
  <c r="D151" i="1" s="1"/>
  <c r="E151" i="1" s="1"/>
  <c r="C152" i="1"/>
  <c r="D152" i="1" s="1"/>
  <c r="E152" i="1" s="1"/>
  <c r="C153" i="1"/>
  <c r="D153" i="1" s="1"/>
  <c r="E153" i="1" s="1"/>
  <c r="C154" i="1"/>
  <c r="D154" i="1" s="1"/>
  <c r="E154" i="1" s="1"/>
  <c r="C155" i="1"/>
  <c r="D155" i="1" s="1"/>
  <c r="E155" i="1" s="1"/>
  <c r="C156" i="1"/>
  <c r="D156" i="1" s="1"/>
  <c r="E156" i="1" s="1"/>
  <c r="C157" i="1"/>
  <c r="D157" i="1" s="1"/>
  <c r="E157" i="1" s="1"/>
  <c r="C158" i="1"/>
  <c r="D158" i="1" s="1"/>
  <c r="E158" i="1" s="1"/>
  <c r="C159" i="1"/>
  <c r="D159" i="1" s="1"/>
  <c r="E159" i="1" s="1"/>
  <c r="C160" i="1"/>
  <c r="D160" i="1" s="1"/>
  <c r="E160" i="1" s="1"/>
  <c r="C161" i="1"/>
  <c r="D161" i="1" s="1"/>
  <c r="E161" i="1" s="1"/>
  <c r="C162" i="1"/>
  <c r="D162" i="1" s="1"/>
  <c r="E162" i="1" s="1"/>
  <c r="C163" i="1"/>
  <c r="D163" i="1" s="1"/>
  <c r="E163" i="1" s="1"/>
  <c r="C164" i="1"/>
  <c r="D164" i="1" s="1"/>
  <c r="E164" i="1" s="1"/>
  <c r="C165" i="1"/>
  <c r="D165" i="1" s="1"/>
  <c r="E165" i="1" s="1"/>
  <c r="C166" i="1"/>
  <c r="D166" i="1" s="1"/>
  <c r="E166" i="1" s="1"/>
  <c r="C167" i="1"/>
  <c r="D167" i="1" s="1"/>
  <c r="E167" i="1" s="1"/>
  <c r="C168" i="1"/>
  <c r="D168" i="1" s="1"/>
  <c r="E168" i="1" s="1"/>
  <c r="C169" i="1"/>
  <c r="D169" i="1" s="1"/>
  <c r="E169" i="1" s="1"/>
  <c r="C170" i="1"/>
  <c r="D170" i="1" s="1"/>
  <c r="E170" i="1" s="1"/>
  <c r="C171" i="1"/>
  <c r="D171" i="1" s="1"/>
  <c r="E171" i="1" s="1"/>
  <c r="C172" i="1"/>
  <c r="D172" i="1" s="1"/>
  <c r="E172" i="1" s="1"/>
  <c r="C173" i="1"/>
  <c r="D173" i="1" s="1"/>
  <c r="E173" i="1" s="1"/>
  <c r="C174" i="1"/>
  <c r="D174" i="1" s="1"/>
  <c r="E174" i="1" s="1"/>
  <c r="C175" i="1"/>
  <c r="D175" i="1" s="1"/>
  <c r="E175" i="1" s="1"/>
  <c r="C176" i="1"/>
  <c r="D176" i="1" s="1"/>
  <c r="E176" i="1" s="1"/>
  <c r="C177" i="1"/>
  <c r="D177" i="1" s="1"/>
  <c r="E177" i="1" s="1"/>
  <c r="C178" i="1"/>
  <c r="D178" i="1" s="1"/>
  <c r="E178" i="1" s="1"/>
  <c r="C179" i="1"/>
  <c r="D179" i="1" s="1"/>
  <c r="E179" i="1" s="1"/>
  <c r="C180" i="1"/>
  <c r="D180" i="1" s="1"/>
  <c r="E180" i="1" s="1"/>
  <c r="C181" i="1"/>
  <c r="D181" i="1" s="1"/>
  <c r="E181" i="1" s="1"/>
  <c r="C182" i="1"/>
  <c r="D182" i="1" s="1"/>
  <c r="E182" i="1" s="1"/>
  <c r="C183" i="1"/>
  <c r="D183" i="1" s="1"/>
  <c r="E183" i="1" s="1"/>
  <c r="C184" i="1"/>
  <c r="D184" i="1" s="1"/>
  <c r="E184" i="1" s="1"/>
  <c r="C185" i="1"/>
  <c r="D185" i="1" s="1"/>
  <c r="E185" i="1" s="1"/>
  <c r="C186" i="1"/>
  <c r="D186" i="1" s="1"/>
  <c r="E186" i="1" s="1"/>
  <c r="C187" i="1"/>
  <c r="D187" i="1" s="1"/>
  <c r="E187" i="1" s="1"/>
  <c r="C188" i="1"/>
  <c r="D188" i="1" s="1"/>
  <c r="E188" i="1" s="1"/>
  <c r="C189" i="1"/>
  <c r="D189" i="1" s="1"/>
  <c r="E189" i="1" s="1"/>
  <c r="C190" i="1"/>
  <c r="D190" i="1" s="1"/>
  <c r="E190" i="1" s="1"/>
  <c r="C191" i="1"/>
  <c r="D191" i="1" s="1"/>
  <c r="E191" i="1" s="1"/>
  <c r="C192" i="1"/>
  <c r="D192" i="1" s="1"/>
  <c r="E192" i="1" s="1"/>
  <c r="C193" i="1"/>
  <c r="D193" i="1" s="1"/>
  <c r="E193" i="1" s="1"/>
  <c r="C194" i="1"/>
  <c r="D194" i="1" s="1"/>
  <c r="E194" i="1" s="1"/>
  <c r="C195" i="1"/>
  <c r="D195" i="1" s="1"/>
  <c r="E195" i="1" s="1"/>
  <c r="C196" i="1"/>
  <c r="D196" i="1" s="1"/>
  <c r="E196" i="1" s="1"/>
  <c r="C197" i="1"/>
  <c r="D197" i="1" s="1"/>
  <c r="E197" i="1" s="1"/>
  <c r="C198" i="1"/>
  <c r="D198" i="1" s="1"/>
  <c r="E198" i="1" s="1"/>
  <c r="C199" i="1"/>
  <c r="D199" i="1" s="1"/>
  <c r="E199" i="1" s="1"/>
  <c r="C200" i="1"/>
  <c r="D200" i="1" s="1"/>
  <c r="E200" i="1" s="1"/>
  <c r="C201" i="1"/>
  <c r="D201" i="1" s="1"/>
  <c r="E201" i="1" s="1"/>
  <c r="C202" i="1"/>
  <c r="D202" i="1" s="1"/>
  <c r="E202" i="1" s="1"/>
  <c r="C203" i="1"/>
  <c r="D203" i="1" s="1"/>
  <c r="E203" i="1" s="1"/>
  <c r="C204" i="1"/>
  <c r="D204" i="1" s="1"/>
  <c r="E204" i="1" s="1"/>
  <c r="C205" i="1"/>
  <c r="D205" i="1" s="1"/>
  <c r="E205" i="1" s="1"/>
  <c r="C206" i="1"/>
  <c r="D206" i="1" s="1"/>
  <c r="E206" i="1" s="1"/>
  <c r="C207" i="1"/>
  <c r="D207" i="1" s="1"/>
  <c r="E207" i="1" s="1"/>
  <c r="C208" i="1"/>
  <c r="D208" i="1" s="1"/>
  <c r="E208" i="1" s="1"/>
  <c r="C209" i="1"/>
  <c r="D209" i="1" s="1"/>
  <c r="E209" i="1" s="1"/>
  <c r="C210" i="1"/>
  <c r="D210" i="1" s="1"/>
  <c r="E210" i="1" s="1"/>
  <c r="C211" i="1"/>
  <c r="D211" i="1" s="1"/>
  <c r="E211" i="1" s="1"/>
  <c r="C212" i="1"/>
  <c r="D212" i="1" s="1"/>
  <c r="E212" i="1" s="1"/>
  <c r="C213" i="1"/>
  <c r="D213" i="1" s="1"/>
  <c r="E213" i="1" s="1"/>
  <c r="C214" i="1"/>
  <c r="D214" i="1" s="1"/>
  <c r="E214" i="1" s="1"/>
  <c r="C215" i="1"/>
  <c r="D215" i="1" s="1"/>
  <c r="E215" i="1" s="1"/>
  <c r="C216" i="1"/>
  <c r="D216" i="1" s="1"/>
  <c r="E216" i="1" s="1"/>
  <c r="C217" i="1"/>
  <c r="D217" i="1" s="1"/>
  <c r="E217" i="1" s="1"/>
  <c r="C218" i="1"/>
  <c r="D218" i="1" s="1"/>
  <c r="E218" i="1" s="1"/>
  <c r="C219" i="1"/>
  <c r="D219" i="1" s="1"/>
  <c r="E219" i="1" s="1"/>
  <c r="C220" i="1"/>
  <c r="D220" i="1" s="1"/>
  <c r="E220" i="1" s="1"/>
  <c r="C221" i="1"/>
  <c r="D221" i="1" s="1"/>
  <c r="E221" i="1" s="1"/>
  <c r="C222" i="1"/>
  <c r="D222" i="1" s="1"/>
  <c r="E222" i="1" s="1"/>
  <c r="C223" i="1"/>
  <c r="D223" i="1" s="1"/>
  <c r="E223" i="1" s="1"/>
  <c r="C224" i="1"/>
  <c r="D224" i="1" s="1"/>
  <c r="E224" i="1" s="1"/>
  <c r="C225" i="1"/>
  <c r="D225" i="1" s="1"/>
  <c r="E225" i="1" s="1"/>
  <c r="C226" i="1"/>
  <c r="D226" i="1" s="1"/>
  <c r="E226" i="1" s="1"/>
  <c r="C227" i="1"/>
  <c r="D227" i="1" s="1"/>
  <c r="E227" i="1" s="1"/>
  <c r="C228" i="1"/>
  <c r="D228" i="1" s="1"/>
  <c r="E228" i="1" s="1"/>
  <c r="C229" i="1"/>
  <c r="D229" i="1" s="1"/>
  <c r="E229" i="1" s="1"/>
  <c r="C230" i="1"/>
  <c r="D230" i="1" s="1"/>
  <c r="E230" i="1" s="1"/>
  <c r="C231" i="1"/>
  <c r="D231" i="1" s="1"/>
  <c r="E231" i="1" s="1"/>
  <c r="C232" i="1"/>
  <c r="D232" i="1" s="1"/>
  <c r="E232" i="1" s="1"/>
  <c r="C233" i="1"/>
  <c r="D233" i="1" s="1"/>
  <c r="E233" i="1" s="1"/>
  <c r="C234" i="1"/>
  <c r="D234" i="1" s="1"/>
  <c r="E234" i="1" s="1"/>
  <c r="C235" i="1"/>
  <c r="D235" i="1" s="1"/>
  <c r="E235" i="1" s="1"/>
  <c r="C236" i="1"/>
  <c r="D236" i="1" s="1"/>
  <c r="E236" i="1" s="1"/>
  <c r="C237" i="1"/>
  <c r="D237" i="1" s="1"/>
  <c r="E237" i="1" s="1"/>
  <c r="C238" i="1"/>
  <c r="D238" i="1" s="1"/>
  <c r="E238" i="1" s="1"/>
  <c r="C239" i="1"/>
  <c r="D239" i="1" s="1"/>
  <c r="E239" i="1" s="1"/>
  <c r="C240" i="1"/>
  <c r="D240" i="1" s="1"/>
  <c r="E240" i="1" s="1"/>
  <c r="C241" i="1"/>
  <c r="D241" i="1" s="1"/>
  <c r="E241" i="1" s="1"/>
  <c r="C242" i="1"/>
  <c r="D242" i="1" s="1"/>
  <c r="E242" i="1" s="1"/>
  <c r="C243" i="1"/>
  <c r="D243" i="1" s="1"/>
  <c r="E243" i="1" s="1"/>
  <c r="C244" i="1"/>
  <c r="D244" i="1" s="1"/>
  <c r="E244" i="1" s="1"/>
  <c r="C245" i="1"/>
  <c r="D245" i="1" s="1"/>
  <c r="E245" i="1" s="1"/>
  <c r="C246" i="1"/>
  <c r="D246" i="1" s="1"/>
  <c r="E246" i="1" s="1"/>
  <c r="C247" i="1"/>
  <c r="D247" i="1" s="1"/>
  <c r="E247" i="1" s="1"/>
  <c r="C248" i="1"/>
  <c r="D248" i="1" s="1"/>
  <c r="E248" i="1" s="1"/>
  <c r="C249" i="1"/>
  <c r="D249" i="1" s="1"/>
  <c r="E249" i="1" s="1"/>
  <c r="C250" i="1"/>
  <c r="D250" i="1" s="1"/>
  <c r="E250" i="1" s="1"/>
  <c r="C251" i="1"/>
  <c r="D251" i="1" s="1"/>
  <c r="E251" i="1" s="1"/>
  <c r="C252" i="1"/>
  <c r="D252" i="1" s="1"/>
  <c r="E252" i="1" s="1"/>
  <c r="C253" i="1"/>
  <c r="D253" i="1" s="1"/>
  <c r="E253" i="1" s="1"/>
  <c r="C254" i="1"/>
  <c r="D254" i="1" s="1"/>
  <c r="E254" i="1" s="1"/>
  <c r="C255" i="1"/>
  <c r="D255" i="1" s="1"/>
  <c r="E255" i="1" s="1"/>
  <c r="C256" i="1"/>
  <c r="D256" i="1" s="1"/>
  <c r="E256" i="1" s="1"/>
  <c r="C257" i="1"/>
  <c r="D257" i="1" s="1"/>
  <c r="E257" i="1" s="1"/>
  <c r="C258" i="1"/>
  <c r="D258" i="1" s="1"/>
  <c r="E258" i="1" s="1"/>
  <c r="C259" i="1"/>
  <c r="D259" i="1" s="1"/>
  <c r="E259" i="1" s="1"/>
  <c r="C260" i="1"/>
  <c r="D260" i="1" s="1"/>
  <c r="E260" i="1" s="1"/>
  <c r="C261" i="1"/>
  <c r="D261" i="1" s="1"/>
  <c r="E261" i="1" s="1"/>
  <c r="C262" i="1"/>
  <c r="D262" i="1" s="1"/>
  <c r="E262" i="1" s="1"/>
  <c r="C263" i="1"/>
  <c r="D263" i="1" s="1"/>
  <c r="E263" i="1" s="1"/>
  <c r="C264" i="1"/>
  <c r="D264" i="1" s="1"/>
  <c r="E264" i="1" s="1"/>
  <c r="C265" i="1"/>
  <c r="D265" i="1" s="1"/>
  <c r="E265" i="1" s="1"/>
  <c r="C266" i="1"/>
  <c r="D266" i="1" s="1"/>
  <c r="E266" i="1" s="1"/>
  <c r="C267" i="1"/>
  <c r="D267" i="1" s="1"/>
  <c r="E267" i="1" s="1"/>
  <c r="C268" i="1"/>
  <c r="D268" i="1" s="1"/>
  <c r="E268" i="1" s="1"/>
  <c r="C269" i="1"/>
  <c r="D269" i="1" s="1"/>
  <c r="E269" i="1" s="1"/>
  <c r="C270" i="1"/>
  <c r="D270" i="1" s="1"/>
  <c r="E270" i="1" s="1"/>
  <c r="C271" i="1"/>
  <c r="D271" i="1" s="1"/>
  <c r="E271" i="1" s="1"/>
  <c r="C272" i="1"/>
  <c r="D272" i="1" s="1"/>
  <c r="E272" i="1" s="1"/>
  <c r="C273" i="1"/>
  <c r="D273" i="1" s="1"/>
  <c r="E273" i="1" s="1"/>
  <c r="C274" i="1"/>
  <c r="D274" i="1" s="1"/>
  <c r="E274" i="1" s="1"/>
  <c r="C275" i="1"/>
  <c r="D275" i="1" s="1"/>
  <c r="E275" i="1" s="1"/>
  <c r="C276" i="1"/>
  <c r="D276" i="1" s="1"/>
  <c r="E276" i="1" s="1"/>
  <c r="C277" i="1"/>
  <c r="D277" i="1" s="1"/>
  <c r="E277" i="1" s="1"/>
  <c r="C278" i="1"/>
  <c r="D278" i="1" s="1"/>
  <c r="E278" i="1" s="1"/>
  <c r="C279" i="1"/>
  <c r="D279" i="1" s="1"/>
  <c r="E279" i="1" s="1"/>
  <c r="C280" i="1"/>
  <c r="D280" i="1" s="1"/>
  <c r="E280" i="1" s="1"/>
  <c r="C281" i="1"/>
  <c r="D281" i="1" s="1"/>
  <c r="E281" i="1" s="1"/>
  <c r="C282" i="1"/>
  <c r="D282" i="1" s="1"/>
  <c r="E282" i="1" s="1"/>
  <c r="C283" i="1"/>
  <c r="D283" i="1" s="1"/>
  <c r="E283" i="1" s="1"/>
  <c r="C284" i="1"/>
  <c r="D284" i="1" s="1"/>
  <c r="E284" i="1" s="1"/>
  <c r="C285" i="1"/>
  <c r="D285" i="1" s="1"/>
  <c r="E285" i="1" s="1"/>
  <c r="C286" i="1"/>
  <c r="D286" i="1" s="1"/>
  <c r="E286" i="1" s="1"/>
  <c r="C287" i="1"/>
  <c r="D287" i="1" s="1"/>
  <c r="E287" i="1" s="1"/>
  <c r="C288" i="1"/>
  <c r="D288" i="1" s="1"/>
  <c r="E288" i="1" s="1"/>
  <c r="C289" i="1"/>
  <c r="D289" i="1" s="1"/>
  <c r="E289" i="1" s="1"/>
  <c r="C290" i="1"/>
  <c r="D290" i="1" s="1"/>
  <c r="E290" i="1" s="1"/>
  <c r="C291" i="1"/>
  <c r="D291" i="1" s="1"/>
  <c r="E291" i="1" s="1"/>
  <c r="C292" i="1"/>
  <c r="D292" i="1" s="1"/>
  <c r="E292" i="1" s="1"/>
  <c r="C293" i="1"/>
  <c r="D293" i="1" s="1"/>
  <c r="E293" i="1" s="1"/>
  <c r="C294" i="1"/>
  <c r="D294" i="1" s="1"/>
  <c r="E294" i="1" s="1"/>
  <c r="C295" i="1"/>
  <c r="D295" i="1" s="1"/>
  <c r="E295" i="1" s="1"/>
  <c r="C296" i="1"/>
  <c r="D296" i="1" s="1"/>
  <c r="E296" i="1" s="1"/>
  <c r="C297" i="1"/>
  <c r="D297" i="1" s="1"/>
  <c r="E297" i="1" s="1"/>
  <c r="C298" i="1"/>
  <c r="D298" i="1" s="1"/>
  <c r="E298" i="1" s="1"/>
  <c r="C299" i="1"/>
  <c r="D299" i="1" s="1"/>
  <c r="E299" i="1" s="1"/>
  <c r="C300" i="1"/>
  <c r="D300" i="1" s="1"/>
  <c r="E300" i="1" s="1"/>
  <c r="C301" i="1"/>
  <c r="D301" i="1" s="1"/>
  <c r="E301" i="1" s="1"/>
  <c r="C302" i="1"/>
  <c r="D302" i="1" s="1"/>
  <c r="E302" i="1" s="1"/>
  <c r="C303" i="1"/>
  <c r="D303" i="1" s="1"/>
  <c r="E303" i="1" s="1"/>
  <c r="C304" i="1"/>
  <c r="D304" i="1" s="1"/>
  <c r="E304" i="1" s="1"/>
  <c r="C305" i="1"/>
  <c r="D305" i="1" s="1"/>
  <c r="E305" i="1" s="1"/>
  <c r="C306" i="1"/>
  <c r="D306" i="1" s="1"/>
  <c r="E306" i="1" s="1"/>
  <c r="C307" i="1"/>
  <c r="D307" i="1" s="1"/>
  <c r="E307" i="1" s="1"/>
  <c r="C308" i="1"/>
  <c r="D308" i="1" s="1"/>
  <c r="E308" i="1" s="1"/>
  <c r="C309" i="1"/>
  <c r="D309" i="1" s="1"/>
  <c r="E309" i="1" s="1"/>
  <c r="C310" i="1"/>
  <c r="D310" i="1" s="1"/>
  <c r="E310" i="1" s="1"/>
  <c r="C311" i="1"/>
  <c r="D311" i="1" s="1"/>
  <c r="E311" i="1" s="1"/>
  <c r="C312" i="1"/>
  <c r="D312" i="1" s="1"/>
  <c r="E312" i="1" s="1"/>
  <c r="C313" i="1"/>
  <c r="D313" i="1" s="1"/>
  <c r="E313" i="1" s="1"/>
  <c r="C314" i="1"/>
  <c r="D314" i="1" s="1"/>
  <c r="E314" i="1" s="1"/>
  <c r="C315" i="1"/>
  <c r="D315" i="1" s="1"/>
  <c r="E315" i="1" s="1"/>
  <c r="C316" i="1"/>
  <c r="D316" i="1" s="1"/>
  <c r="E316" i="1" s="1"/>
  <c r="C317" i="1"/>
  <c r="D317" i="1" s="1"/>
  <c r="E317" i="1" s="1"/>
  <c r="C318" i="1"/>
  <c r="D318" i="1" s="1"/>
  <c r="E318" i="1" s="1"/>
  <c r="C319" i="1"/>
  <c r="D319" i="1" s="1"/>
  <c r="E319" i="1" s="1"/>
  <c r="C320" i="1"/>
  <c r="D320" i="1" s="1"/>
  <c r="E320" i="1" s="1"/>
  <c r="C321" i="1"/>
  <c r="D321" i="1" s="1"/>
  <c r="E321" i="1" s="1"/>
  <c r="C322" i="1"/>
  <c r="D322" i="1" s="1"/>
  <c r="E322" i="1" s="1"/>
  <c r="C323" i="1"/>
  <c r="D323" i="1" s="1"/>
  <c r="E323" i="1" s="1"/>
  <c r="C324" i="1"/>
  <c r="D324" i="1" s="1"/>
  <c r="E324" i="1" s="1"/>
  <c r="C325" i="1"/>
  <c r="D325" i="1" s="1"/>
  <c r="E325" i="1" s="1"/>
  <c r="C326" i="1"/>
  <c r="D326" i="1" s="1"/>
  <c r="E326" i="1" s="1"/>
  <c r="C327" i="1"/>
  <c r="D327" i="1" s="1"/>
  <c r="E327" i="1" s="1"/>
  <c r="C328" i="1"/>
  <c r="D328" i="1" s="1"/>
  <c r="E328" i="1" s="1"/>
  <c r="C329" i="1"/>
  <c r="D329" i="1" s="1"/>
  <c r="E329" i="1" s="1"/>
  <c r="C330" i="1"/>
  <c r="D330" i="1" s="1"/>
  <c r="E330" i="1" s="1"/>
  <c r="C331" i="1"/>
  <c r="D331" i="1" s="1"/>
  <c r="E331" i="1" s="1"/>
  <c r="C332" i="1"/>
  <c r="D332" i="1" s="1"/>
  <c r="E332" i="1" s="1"/>
  <c r="C333" i="1"/>
  <c r="D333" i="1" s="1"/>
  <c r="E333" i="1" s="1"/>
  <c r="C334" i="1"/>
  <c r="D334" i="1" s="1"/>
  <c r="E334" i="1" s="1"/>
  <c r="C335" i="1"/>
  <c r="D335" i="1" s="1"/>
  <c r="E335" i="1" s="1"/>
  <c r="C336" i="1"/>
  <c r="D336" i="1" s="1"/>
  <c r="E336" i="1" s="1"/>
  <c r="C337" i="1"/>
  <c r="D337" i="1" s="1"/>
  <c r="E337" i="1" s="1"/>
  <c r="C338" i="1"/>
  <c r="D338" i="1" s="1"/>
  <c r="E338" i="1" s="1"/>
  <c r="C339" i="1"/>
  <c r="D339" i="1" s="1"/>
  <c r="E339" i="1" s="1"/>
  <c r="C340" i="1"/>
  <c r="D340" i="1" s="1"/>
  <c r="E340" i="1" s="1"/>
  <c r="C341" i="1"/>
  <c r="D341" i="1" s="1"/>
  <c r="E341" i="1" s="1"/>
  <c r="C342" i="1"/>
  <c r="D342" i="1" s="1"/>
  <c r="E342" i="1" s="1"/>
  <c r="C343" i="1"/>
  <c r="D343" i="1" s="1"/>
  <c r="E343" i="1" s="1"/>
  <c r="C344" i="1"/>
  <c r="D344" i="1" s="1"/>
  <c r="E344" i="1" s="1"/>
  <c r="C345" i="1"/>
  <c r="D345" i="1" s="1"/>
  <c r="E345" i="1" s="1"/>
  <c r="C346" i="1"/>
  <c r="D346" i="1" s="1"/>
  <c r="E346" i="1" s="1"/>
  <c r="C347" i="1"/>
  <c r="D347" i="1" s="1"/>
  <c r="E347" i="1" s="1"/>
  <c r="C348" i="1"/>
  <c r="D348" i="1" s="1"/>
  <c r="E348" i="1" s="1"/>
  <c r="C349" i="1"/>
  <c r="D349" i="1" s="1"/>
  <c r="E349" i="1" s="1"/>
  <c r="C350" i="1"/>
  <c r="D350" i="1" s="1"/>
  <c r="E350" i="1" s="1"/>
  <c r="C351" i="1"/>
  <c r="D351" i="1" s="1"/>
  <c r="E351" i="1" s="1"/>
  <c r="C352" i="1"/>
  <c r="D352" i="1" s="1"/>
  <c r="E352" i="1" s="1"/>
  <c r="C353" i="1"/>
  <c r="D353" i="1" s="1"/>
  <c r="E353" i="1" s="1"/>
  <c r="C354" i="1"/>
  <c r="D354" i="1" s="1"/>
  <c r="E354" i="1" s="1"/>
  <c r="C355" i="1"/>
  <c r="D355" i="1" s="1"/>
  <c r="E355" i="1" s="1"/>
  <c r="C356" i="1"/>
  <c r="D356" i="1" s="1"/>
  <c r="E356" i="1" s="1"/>
  <c r="C357" i="1"/>
  <c r="D357" i="1" s="1"/>
  <c r="E357" i="1" s="1"/>
  <c r="C358" i="1"/>
  <c r="D358" i="1" s="1"/>
  <c r="C359" i="1"/>
  <c r="D359" i="1" s="1"/>
  <c r="C360" i="1"/>
  <c r="D360" i="1" s="1"/>
  <c r="C361" i="1"/>
  <c r="D361" i="1" s="1"/>
  <c r="C362" i="1"/>
  <c r="D362" i="1" s="1"/>
  <c r="C363" i="1"/>
  <c r="D363" i="1" s="1"/>
  <c r="C364" i="1"/>
  <c r="D364" i="1" s="1"/>
  <c r="C365" i="1"/>
  <c r="D365" i="1" s="1"/>
  <c r="C366" i="1"/>
  <c r="D366" i="1" s="1"/>
  <c r="C367" i="1"/>
  <c r="D367" i="1" s="1"/>
  <c r="C368" i="1"/>
  <c r="D368" i="1" s="1"/>
  <c r="C369" i="1"/>
  <c r="D369" i="1" s="1"/>
  <c r="C370" i="1"/>
  <c r="D370" i="1" s="1"/>
  <c r="C371" i="1"/>
  <c r="D371" i="1" s="1"/>
  <c r="C372" i="1"/>
  <c r="D372" i="1" s="1"/>
  <c r="C373" i="1"/>
  <c r="D373" i="1" s="1"/>
  <c r="C374" i="1"/>
  <c r="D374" i="1" s="1"/>
  <c r="C375" i="1"/>
  <c r="D375" i="1" s="1"/>
  <c r="C376" i="1"/>
  <c r="D376" i="1" s="1"/>
  <c r="C377" i="1"/>
  <c r="D377" i="1" s="1"/>
  <c r="C378" i="1"/>
  <c r="D378" i="1" s="1"/>
  <c r="C379" i="1"/>
  <c r="D379" i="1" s="1"/>
  <c r="C380" i="1"/>
  <c r="D380" i="1" s="1"/>
  <c r="C381" i="1"/>
  <c r="D381" i="1" s="1"/>
  <c r="C382" i="1"/>
  <c r="D382" i="1" s="1"/>
  <c r="C383" i="1"/>
  <c r="D383" i="1" s="1"/>
  <c r="C384" i="1"/>
  <c r="D384" i="1" s="1"/>
  <c r="C385" i="1"/>
  <c r="D385" i="1" s="1"/>
  <c r="C386" i="1"/>
  <c r="D386" i="1" s="1"/>
  <c r="C387" i="1"/>
  <c r="D387" i="1" s="1"/>
  <c r="C388" i="1"/>
  <c r="D388" i="1" s="1"/>
  <c r="C389" i="1"/>
  <c r="D389" i="1" s="1"/>
  <c r="C390" i="1"/>
  <c r="D390" i="1" s="1"/>
  <c r="C391" i="1"/>
  <c r="D391" i="1" s="1"/>
  <c r="C392" i="1"/>
  <c r="D392" i="1" s="1"/>
  <c r="C393" i="1"/>
  <c r="D393" i="1" s="1"/>
  <c r="C394" i="1"/>
  <c r="D394" i="1" s="1"/>
  <c r="C395" i="1"/>
  <c r="D395" i="1" s="1"/>
  <c r="C396" i="1"/>
  <c r="D396" i="1" s="1"/>
  <c r="C397" i="1"/>
  <c r="D397" i="1" s="1"/>
  <c r="C398" i="1"/>
  <c r="D398" i="1" s="1"/>
  <c r="C399" i="1"/>
  <c r="D399" i="1" s="1"/>
  <c r="C400" i="1"/>
  <c r="D400" i="1" s="1"/>
  <c r="C401" i="1"/>
  <c r="D401" i="1" s="1"/>
  <c r="C402" i="1"/>
  <c r="D402" i="1" s="1"/>
  <c r="C403" i="1"/>
  <c r="D403" i="1" s="1"/>
  <c r="C404" i="1"/>
  <c r="D404" i="1" s="1"/>
  <c r="C405" i="1"/>
  <c r="D405" i="1" s="1"/>
  <c r="C406" i="1"/>
  <c r="D406" i="1" s="1"/>
  <c r="C407" i="1"/>
  <c r="D407" i="1" s="1"/>
  <c r="C408" i="1"/>
  <c r="D408" i="1" s="1"/>
  <c r="C409" i="1"/>
  <c r="D409" i="1" s="1"/>
  <c r="C410" i="1"/>
  <c r="D410" i="1" s="1"/>
  <c r="C411" i="1"/>
  <c r="D411" i="1" s="1"/>
  <c r="C412" i="1"/>
  <c r="D412" i="1" s="1"/>
  <c r="C413" i="1"/>
  <c r="D413" i="1" s="1"/>
  <c r="C414" i="1"/>
  <c r="D414" i="1" s="1"/>
  <c r="C415" i="1"/>
  <c r="D415" i="1" s="1"/>
  <c r="C416" i="1"/>
  <c r="D416" i="1" s="1"/>
  <c r="C417" i="1"/>
  <c r="D417" i="1" s="1"/>
  <c r="C418" i="1"/>
  <c r="D418" i="1" s="1"/>
  <c r="C419" i="1"/>
  <c r="D419" i="1" s="1"/>
  <c r="C420" i="1"/>
  <c r="D420" i="1" s="1"/>
  <c r="C421" i="1"/>
  <c r="D421" i="1" s="1"/>
  <c r="C422" i="1"/>
  <c r="D422" i="1" s="1"/>
  <c r="C423" i="1"/>
  <c r="D423" i="1" s="1"/>
  <c r="C424" i="1"/>
  <c r="D424" i="1" s="1"/>
  <c r="C425" i="1"/>
  <c r="D425" i="1" s="1"/>
  <c r="C426" i="1"/>
  <c r="D426" i="1" s="1"/>
  <c r="C427" i="1"/>
  <c r="D427" i="1" s="1"/>
  <c r="C428" i="1"/>
  <c r="D428" i="1" s="1"/>
  <c r="C429" i="1"/>
  <c r="D429" i="1" s="1"/>
  <c r="C430" i="1"/>
  <c r="D430" i="1" s="1"/>
  <c r="C431" i="1"/>
  <c r="D431" i="1" s="1"/>
  <c r="C432" i="1"/>
  <c r="D432" i="1" s="1"/>
  <c r="C433" i="1"/>
  <c r="D433" i="1" s="1"/>
  <c r="C434" i="1"/>
  <c r="D434" i="1" s="1"/>
  <c r="C435" i="1"/>
  <c r="D435" i="1" s="1"/>
  <c r="C436" i="1"/>
  <c r="D436" i="1" s="1"/>
  <c r="C437" i="1"/>
  <c r="D437" i="1" s="1"/>
  <c r="C438" i="1"/>
  <c r="D438" i="1" s="1"/>
  <c r="C439" i="1"/>
  <c r="D439" i="1" s="1"/>
  <c r="C440" i="1"/>
  <c r="D440" i="1" s="1"/>
  <c r="C441" i="1"/>
  <c r="D441" i="1" s="1"/>
  <c r="C442" i="1"/>
  <c r="D442" i="1" s="1"/>
  <c r="C443" i="1"/>
  <c r="D443" i="1" s="1"/>
  <c r="C444" i="1"/>
  <c r="D444" i="1" s="1"/>
  <c r="C445" i="1"/>
  <c r="D445" i="1" s="1"/>
  <c r="C446" i="1"/>
  <c r="D446" i="1" s="1"/>
  <c r="C447" i="1"/>
  <c r="D447" i="1" s="1"/>
  <c r="C448" i="1"/>
  <c r="D448" i="1" s="1"/>
  <c r="C449" i="1"/>
  <c r="D449" i="1" s="1"/>
  <c r="C450" i="1"/>
  <c r="D450" i="1" s="1"/>
  <c r="C451" i="1"/>
  <c r="D451" i="1" s="1"/>
  <c r="C452" i="1"/>
  <c r="D452" i="1" s="1"/>
  <c r="C453" i="1"/>
  <c r="D453" i="1" s="1"/>
  <c r="C454" i="1"/>
  <c r="D454" i="1" s="1"/>
  <c r="C455" i="1"/>
  <c r="D455" i="1" s="1"/>
  <c r="C456" i="1"/>
  <c r="D456" i="1" s="1"/>
  <c r="C457" i="1"/>
  <c r="D457" i="1" s="1"/>
  <c r="C458" i="1"/>
  <c r="D458" i="1" s="1"/>
  <c r="C459" i="1"/>
  <c r="D459" i="1" s="1"/>
  <c r="C460" i="1"/>
  <c r="D460" i="1" s="1"/>
  <c r="C461" i="1"/>
  <c r="D461" i="1" s="1"/>
  <c r="C462" i="1"/>
  <c r="D462" i="1" s="1"/>
  <c r="C463" i="1"/>
  <c r="D463" i="1" s="1"/>
  <c r="C464" i="1"/>
  <c r="D464" i="1" s="1"/>
  <c r="C465" i="1"/>
  <c r="D465" i="1" s="1"/>
  <c r="C466" i="1"/>
  <c r="D466" i="1" s="1"/>
  <c r="C467" i="1"/>
  <c r="D467" i="1" s="1"/>
  <c r="C468" i="1"/>
  <c r="D468" i="1" s="1"/>
  <c r="C469" i="1"/>
  <c r="D469" i="1" s="1"/>
  <c r="C470" i="1"/>
  <c r="D470" i="1" s="1"/>
  <c r="C471" i="1"/>
  <c r="D471" i="1" s="1"/>
  <c r="C472" i="1"/>
  <c r="D472" i="1" s="1"/>
  <c r="E472" i="1" s="1"/>
  <c r="C473" i="1"/>
  <c r="D473" i="1" s="1"/>
  <c r="E473" i="1" s="1"/>
  <c r="C474" i="1"/>
  <c r="D474" i="1" s="1"/>
  <c r="E474" i="1" s="1"/>
  <c r="C475" i="1"/>
  <c r="D475" i="1" s="1"/>
  <c r="E475" i="1" s="1"/>
  <c r="C476" i="1"/>
  <c r="D476" i="1" s="1"/>
  <c r="E476" i="1" s="1"/>
  <c r="C477" i="1"/>
  <c r="D477" i="1" s="1"/>
  <c r="E477" i="1" s="1"/>
  <c r="C478" i="1"/>
  <c r="D478" i="1" s="1"/>
  <c r="C479" i="1"/>
  <c r="D479" i="1" s="1"/>
  <c r="C480" i="1"/>
  <c r="D480" i="1" s="1"/>
  <c r="C481" i="1"/>
  <c r="D481" i="1" s="1"/>
  <c r="C482" i="1"/>
  <c r="D482" i="1" s="1"/>
  <c r="C483" i="1"/>
  <c r="D483" i="1" s="1"/>
  <c r="C484" i="1"/>
  <c r="D484" i="1" s="1"/>
  <c r="C485" i="1"/>
  <c r="D485" i="1" s="1"/>
  <c r="C486" i="1"/>
  <c r="D486" i="1" s="1"/>
  <c r="C487" i="1"/>
  <c r="D487" i="1" s="1"/>
  <c r="C488" i="1"/>
  <c r="D488" i="1" s="1"/>
  <c r="C489" i="1"/>
  <c r="D489" i="1" s="1"/>
  <c r="C490" i="1"/>
  <c r="D490" i="1" s="1"/>
  <c r="C491" i="1"/>
  <c r="D491" i="1" s="1"/>
  <c r="C492" i="1"/>
  <c r="D492" i="1" s="1"/>
  <c r="C493" i="1"/>
  <c r="D493" i="1" s="1"/>
  <c r="C494" i="1"/>
  <c r="D494" i="1" s="1"/>
  <c r="C495" i="1"/>
  <c r="D495" i="1" s="1"/>
  <c r="C496" i="1"/>
  <c r="D496" i="1" s="1"/>
  <c r="C497" i="1"/>
  <c r="D497" i="1" s="1"/>
  <c r="C498" i="1"/>
  <c r="D498" i="1" s="1"/>
  <c r="C499" i="1"/>
  <c r="D499" i="1" s="1"/>
  <c r="C500" i="1"/>
  <c r="D500" i="1" s="1"/>
  <c r="C501" i="1"/>
  <c r="D501" i="1" s="1"/>
  <c r="C502" i="1"/>
  <c r="D502" i="1" s="1"/>
  <c r="C503" i="1"/>
  <c r="D503" i="1" s="1"/>
  <c r="C504" i="1"/>
  <c r="D504" i="1" s="1"/>
  <c r="C505" i="1"/>
  <c r="D505" i="1" s="1"/>
  <c r="C506" i="1"/>
  <c r="D506" i="1" s="1"/>
  <c r="C507" i="1"/>
  <c r="D507" i="1" s="1"/>
  <c r="C508" i="1"/>
  <c r="D508" i="1" s="1"/>
  <c r="C509" i="1"/>
  <c r="D509" i="1" s="1"/>
  <c r="C510" i="1"/>
  <c r="D510" i="1" s="1"/>
  <c r="C511" i="1"/>
  <c r="D511" i="1" s="1"/>
  <c r="C512" i="1"/>
  <c r="D512" i="1" s="1"/>
  <c r="C513" i="1"/>
  <c r="D513" i="1" s="1"/>
  <c r="C514" i="1"/>
  <c r="D514" i="1" s="1"/>
  <c r="C515" i="1"/>
  <c r="D515" i="1" s="1"/>
  <c r="C516" i="1"/>
  <c r="D516" i="1" s="1"/>
  <c r="C517" i="1"/>
  <c r="D517" i="1" s="1"/>
  <c r="C518" i="1"/>
  <c r="D518" i="1" s="1"/>
  <c r="C519" i="1"/>
  <c r="D519" i="1" s="1"/>
  <c r="C520" i="1"/>
  <c r="D520" i="1" s="1"/>
  <c r="C521" i="1"/>
  <c r="D521" i="1" s="1"/>
  <c r="C522" i="1"/>
  <c r="D522" i="1" s="1"/>
  <c r="C523" i="1"/>
  <c r="D523" i="1" s="1"/>
  <c r="C524" i="1"/>
  <c r="D524" i="1" s="1"/>
  <c r="C525" i="1"/>
  <c r="D525" i="1" s="1"/>
  <c r="C526" i="1"/>
  <c r="D526" i="1" s="1"/>
  <c r="C527" i="1"/>
  <c r="D527" i="1" s="1"/>
  <c r="C528" i="1"/>
  <c r="D528" i="1" s="1"/>
  <c r="C529" i="1"/>
  <c r="D529" i="1" s="1"/>
  <c r="C530" i="1"/>
  <c r="D530" i="1" s="1"/>
  <c r="C531" i="1"/>
  <c r="D531" i="1" s="1"/>
  <c r="C532" i="1"/>
  <c r="D532" i="1" s="1"/>
  <c r="C533" i="1"/>
  <c r="D533" i="1" s="1"/>
  <c r="C534" i="1"/>
  <c r="D534" i="1" s="1"/>
  <c r="C535" i="1"/>
  <c r="D535" i="1" s="1"/>
  <c r="C536" i="1"/>
  <c r="D536" i="1" s="1"/>
  <c r="C537" i="1"/>
  <c r="D537" i="1" s="1"/>
  <c r="C538" i="1"/>
  <c r="D538" i="1" s="1"/>
  <c r="C539" i="1"/>
  <c r="D539" i="1" s="1"/>
  <c r="C540" i="1"/>
  <c r="D540" i="1" s="1"/>
  <c r="C541" i="1"/>
  <c r="D541" i="1" s="1"/>
  <c r="C542" i="1"/>
  <c r="D542" i="1" s="1"/>
  <c r="C543" i="1"/>
  <c r="D543" i="1" s="1"/>
  <c r="C544" i="1"/>
  <c r="D544" i="1" s="1"/>
  <c r="C545" i="1"/>
  <c r="D545" i="1" s="1"/>
  <c r="C546" i="1"/>
  <c r="D546" i="1" s="1"/>
  <c r="C547" i="1"/>
  <c r="D547" i="1" s="1"/>
  <c r="C548" i="1"/>
  <c r="D548" i="1" s="1"/>
  <c r="C549" i="1"/>
  <c r="D549" i="1" s="1"/>
  <c r="C550" i="1"/>
  <c r="D550" i="1" s="1"/>
  <c r="C551" i="1"/>
  <c r="D551" i="1" s="1"/>
  <c r="C552" i="1"/>
  <c r="D552" i="1" s="1"/>
  <c r="C553" i="1"/>
  <c r="D553" i="1" s="1"/>
  <c r="C554" i="1"/>
  <c r="D554" i="1" s="1"/>
  <c r="C555" i="1"/>
  <c r="D555" i="1" s="1"/>
  <c r="C556" i="1"/>
  <c r="D556" i="1" s="1"/>
  <c r="C557" i="1"/>
  <c r="D557" i="1" s="1"/>
  <c r="C558" i="1"/>
  <c r="D558" i="1" s="1"/>
  <c r="C559" i="1"/>
  <c r="D559" i="1" s="1"/>
  <c r="C560" i="1"/>
  <c r="D560" i="1" s="1"/>
  <c r="C561" i="1"/>
  <c r="D561" i="1" s="1"/>
  <c r="C562" i="1"/>
  <c r="D562" i="1" s="1"/>
  <c r="C563" i="1"/>
  <c r="D563" i="1" s="1"/>
  <c r="C564" i="1"/>
  <c r="D564" i="1" s="1"/>
  <c r="C565" i="1"/>
  <c r="D565" i="1" s="1"/>
  <c r="C566" i="1"/>
  <c r="D566" i="1" s="1"/>
  <c r="C567" i="1"/>
  <c r="D567" i="1" s="1"/>
  <c r="C568" i="1"/>
  <c r="D568" i="1" s="1"/>
  <c r="C569" i="1"/>
  <c r="D569" i="1" s="1"/>
  <c r="C570" i="1"/>
  <c r="D570" i="1" s="1"/>
  <c r="C571" i="1"/>
  <c r="D571" i="1" s="1"/>
  <c r="C572" i="1"/>
  <c r="D572" i="1" s="1"/>
  <c r="C573" i="1"/>
  <c r="D573" i="1" s="1"/>
  <c r="C574" i="1"/>
  <c r="D574" i="1" s="1"/>
  <c r="C575" i="1"/>
  <c r="D575" i="1" s="1"/>
  <c r="C576" i="1"/>
  <c r="D576" i="1" s="1"/>
  <c r="C577" i="1"/>
  <c r="D577" i="1" s="1"/>
  <c r="C578" i="1"/>
  <c r="D578" i="1" s="1"/>
  <c r="C579" i="1"/>
  <c r="D579" i="1" s="1"/>
  <c r="C580" i="1"/>
  <c r="D580" i="1" s="1"/>
  <c r="C581" i="1"/>
  <c r="D581" i="1" s="1"/>
  <c r="C582" i="1"/>
  <c r="D582" i="1" s="1"/>
  <c r="C583" i="1"/>
  <c r="D583" i="1" s="1"/>
  <c r="C584" i="1"/>
  <c r="D584" i="1" s="1"/>
  <c r="C585" i="1"/>
  <c r="D585" i="1" s="1"/>
  <c r="C586" i="1"/>
  <c r="D586" i="1" s="1"/>
  <c r="C587" i="1"/>
  <c r="D587" i="1" s="1"/>
  <c r="C588" i="1"/>
  <c r="D588" i="1" s="1"/>
  <c r="C589" i="1"/>
  <c r="D589" i="1" s="1"/>
  <c r="C590" i="1"/>
  <c r="D590" i="1" s="1"/>
  <c r="C591" i="1"/>
  <c r="D591" i="1" s="1"/>
  <c r="C592" i="1"/>
  <c r="D592" i="1" s="1"/>
  <c r="C593" i="1"/>
  <c r="D593" i="1" s="1"/>
  <c r="C594" i="1"/>
  <c r="D594" i="1" s="1"/>
  <c r="C595" i="1"/>
  <c r="D595" i="1" s="1"/>
  <c r="C596" i="1"/>
  <c r="D596" i="1" s="1"/>
  <c r="C597" i="1"/>
  <c r="D597" i="1" s="1"/>
  <c r="C598" i="1"/>
  <c r="D598" i="1" s="1"/>
  <c r="C599" i="1"/>
  <c r="D599" i="1" s="1"/>
  <c r="C600" i="1"/>
  <c r="D600" i="1" s="1"/>
  <c r="C601" i="1"/>
  <c r="D601" i="1" s="1"/>
  <c r="C602" i="1"/>
  <c r="D602" i="1" s="1"/>
  <c r="C603" i="1"/>
  <c r="D603" i="1" s="1"/>
  <c r="C604" i="1"/>
  <c r="D604" i="1" s="1"/>
  <c r="C605" i="1"/>
  <c r="D605" i="1" s="1"/>
  <c r="C606" i="1"/>
  <c r="D606" i="1" s="1"/>
  <c r="C607" i="1"/>
  <c r="D607" i="1" s="1"/>
  <c r="C608" i="1"/>
  <c r="D608" i="1" s="1"/>
  <c r="C609" i="1"/>
  <c r="D609" i="1" s="1"/>
  <c r="C610" i="1"/>
  <c r="D610" i="1" s="1"/>
  <c r="C611" i="1"/>
  <c r="D611" i="1" s="1"/>
  <c r="C612" i="1"/>
  <c r="D612" i="1" s="1"/>
  <c r="C613" i="1"/>
  <c r="D613" i="1" s="1"/>
  <c r="C614" i="1"/>
  <c r="D614" i="1" s="1"/>
  <c r="C615" i="1"/>
  <c r="D615" i="1" s="1"/>
  <c r="C616" i="1"/>
  <c r="D616" i="1" s="1"/>
  <c r="C617" i="1"/>
  <c r="D617" i="1" s="1"/>
  <c r="C618" i="1"/>
  <c r="D618" i="1" s="1"/>
  <c r="C619" i="1"/>
  <c r="D619" i="1" s="1"/>
  <c r="C620" i="1"/>
  <c r="D620" i="1" s="1"/>
  <c r="C621" i="1"/>
  <c r="D621" i="1" s="1"/>
  <c r="C622" i="1"/>
  <c r="D622" i="1" s="1"/>
  <c r="C623" i="1"/>
  <c r="D623" i="1" s="1"/>
  <c r="C624" i="1"/>
  <c r="D624" i="1" s="1"/>
  <c r="C625" i="1"/>
  <c r="D625" i="1" s="1"/>
  <c r="C626" i="1"/>
  <c r="D626" i="1" s="1"/>
  <c r="C627" i="1"/>
  <c r="D627" i="1" s="1"/>
  <c r="C628" i="1"/>
  <c r="D628" i="1" s="1"/>
  <c r="C629" i="1"/>
  <c r="D629" i="1" s="1"/>
  <c r="C630" i="1"/>
  <c r="D630" i="1" s="1"/>
  <c r="C631" i="1"/>
  <c r="D631" i="1" s="1"/>
  <c r="C632" i="1"/>
  <c r="D632" i="1" s="1"/>
  <c r="C633" i="1"/>
  <c r="D633" i="1" s="1"/>
  <c r="C634" i="1"/>
  <c r="D634" i="1" s="1"/>
  <c r="C635" i="1"/>
  <c r="D635" i="1" s="1"/>
  <c r="C636" i="1"/>
  <c r="D636" i="1" s="1"/>
  <c r="C637" i="1"/>
  <c r="D637" i="1" s="1"/>
  <c r="C638" i="1"/>
  <c r="D638" i="1" s="1"/>
  <c r="C639" i="1"/>
  <c r="D639" i="1" s="1"/>
  <c r="C640" i="1"/>
  <c r="D640" i="1" s="1"/>
  <c r="C641" i="1"/>
  <c r="D641" i="1" s="1"/>
  <c r="C642" i="1"/>
  <c r="D642" i="1" s="1"/>
  <c r="C643" i="1"/>
  <c r="D643" i="1" s="1"/>
  <c r="C644" i="1"/>
  <c r="D644" i="1" s="1"/>
  <c r="C645" i="1"/>
  <c r="D645" i="1" s="1"/>
  <c r="C646" i="1"/>
  <c r="D646" i="1" s="1"/>
  <c r="C647" i="1"/>
  <c r="D647" i="1" s="1"/>
  <c r="C648" i="1"/>
  <c r="D648" i="1" s="1"/>
  <c r="C649" i="1"/>
  <c r="D649" i="1" s="1"/>
  <c r="C650" i="1"/>
  <c r="D650" i="1" s="1"/>
  <c r="C651" i="1"/>
  <c r="D651" i="1" s="1"/>
  <c r="C652" i="1"/>
  <c r="D652" i="1" s="1"/>
  <c r="C653" i="1"/>
  <c r="D653" i="1" s="1"/>
  <c r="C654" i="1"/>
  <c r="D654" i="1" s="1"/>
  <c r="C655" i="1"/>
  <c r="D655" i="1" s="1"/>
  <c r="C656" i="1"/>
  <c r="D656" i="1" s="1"/>
  <c r="C657" i="1"/>
  <c r="D657" i="1" s="1"/>
  <c r="C658" i="1"/>
  <c r="D658" i="1" s="1"/>
  <c r="C659" i="1"/>
  <c r="D659" i="1" s="1"/>
  <c r="C660" i="1"/>
  <c r="D660" i="1" s="1"/>
  <c r="C661" i="1"/>
  <c r="D661" i="1" s="1"/>
  <c r="C662" i="1"/>
  <c r="D662" i="1" s="1"/>
  <c r="C663" i="1"/>
  <c r="D663" i="1" s="1"/>
  <c r="C664" i="1"/>
  <c r="D664" i="1" s="1"/>
  <c r="C665" i="1"/>
  <c r="D665" i="1" s="1"/>
  <c r="C666" i="1"/>
  <c r="D666" i="1" s="1"/>
  <c r="C667" i="1"/>
  <c r="D667" i="1" s="1"/>
  <c r="C668" i="1"/>
  <c r="D668" i="1" s="1"/>
  <c r="C669" i="1"/>
  <c r="D669" i="1" s="1"/>
  <c r="C670" i="1"/>
  <c r="D670" i="1" s="1"/>
  <c r="C671" i="1"/>
  <c r="D671" i="1" s="1"/>
  <c r="C672" i="1"/>
  <c r="D672" i="1" s="1"/>
  <c r="C673" i="1"/>
  <c r="D673" i="1" s="1"/>
  <c r="C674" i="1"/>
  <c r="D674" i="1" s="1"/>
  <c r="C675" i="1"/>
  <c r="D675" i="1" s="1"/>
  <c r="C676" i="1"/>
  <c r="D676" i="1" s="1"/>
  <c r="C677" i="1"/>
  <c r="D677" i="1" s="1"/>
  <c r="C678" i="1"/>
  <c r="D678" i="1" s="1"/>
  <c r="C679" i="1"/>
  <c r="D679" i="1" s="1"/>
  <c r="C680" i="1"/>
  <c r="D680" i="1" s="1"/>
  <c r="C681" i="1"/>
  <c r="D681" i="1" s="1"/>
  <c r="C682" i="1"/>
  <c r="D682" i="1" s="1"/>
  <c r="C683" i="1"/>
  <c r="D683" i="1" s="1"/>
  <c r="C684" i="1"/>
  <c r="D684" i="1" s="1"/>
  <c r="C685" i="1"/>
  <c r="D685" i="1" s="1"/>
  <c r="C686" i="1"/>
  <c r="D686" i="1" s="1"/>
  <c r="C687" i="1"/>
  <c r="D687" i="1" s="1"/>
  <c r="C688" i="1"/>
  <c r="D688" i="1" s="1"/>
  <c r="C689" i="1"/>
  <c r="D689" i="1" s="1"/>
  <c r="C690" i="1"/>
  <c r="D690" i="1" s="1"/>
  <c r="C691" i="1"/>
  <c r="D691" i="1" s="1"/>
  <c r="C692" i="1"/>
  <c r="D692" i="1" s="1"/>
  <c r="C693" i="1"/>
  <c r="D693" i="1" s="1"/>
  <c r="C694" i="1"/>
  <c r="D694" i="1" s="1"/>
  <c r="C695" i="1"/>
  <c r="D695" i="1" s="1"/>
  <c r="C696" i="1"/>
  <c r="D696" i="1" s="1"/>
  <c r="C697" i="1"/>
  <c r="D697" i="1" s="1"/>
  <c r="C698" i="1"/>
  <c r="D698" i="1" s="1"/>
  <c r="C699" i="1"/>
  <c r="D699" i="1" s="1"/>
  <c r="C700" i="1"/>
  <c r="D700" i="1" s="1"/>
  <c r="C701" i="1"/>
  <c r="D701" i="1" s="1"/>
  <c r="C702" i="1"/>
  <c r="D702" i="1" s="1"/>
  <c r="C703" i="1"/>
  <c r="D703" i="1" s="1"/>
  <c r="C704" i="1"/>
  <c r="D704" i="1" s="1"/>
  <c r="C705" i="1"/>
  <c r="D705" i="1" s="1"/>
  <c r="C706" i="1"/>
  <c r="D706" i="1" s="1"/>
  <c r="C707" i="1"/>
  <c r="D707" i="1" s="1"/>
  <c r="C708" i="1"/>
  <c r="D708" i="1" s="1"/>
  <c r="C709" i="1"/>
  <c r="D709" i="1" s="1"/>
  <c r="C710" i="1"/>
  <c r="D710" i="1" s="1"/>
  <c r="C711" i="1"/>
  <c r="D711" i="1" s="1"/>
  <c r="C712" i="1"/>
  <c r="D712" i="1" s="1"/>
  <c r="C713" i="1"/>
  <c r="D713" i="1" s="1"/>
  <c r="C714" i="1"/>
  <c r="D714" i="1" s="1"/>
  <c r="C715" i="1"/>
  <c r="D715" i="1" s="1"/>
  <c r="C716" i="1"/>
  <c r="D716" i="1" s="1"/>
  <c r="C717" i="1"/>
  <c r="D717" i="1" s="1"/>
  <c r="C718" i="1"/>
  <c r="D718" i="1" s="1"/>
  <c r="C719" i="1"/>
  <c r="D719" i="1" s="1"/>
  <c r="C720" i="1"/>
  <c r="D720" i="1" s="1"/>
  <c r="C721" i="1"/>
  <c r="D721" i="1" s="1"/>
  <c r="C722" i="1"/>
  <c r="D722" i="1" s="1"/>
  <c r="E722" i="1" s="1"/>
  <c r="C723" i="1"/>
  <c r="D723" i="1" s="1"/>
  <c r="E723" i="1" s="1"/>
  <c r="C724" i="1"/>
  <c r="D724" i="1" s="1"/>
  <c r="E724" i="1" s="1"/>
  <c r="C725" i="1"/>
  <c r="D725" i="1" s="1"/>
  <c r="E725" i="1" s="1"/>
  <c r="C726" i="1"/>
  <c r="C727" i="1"/>
  <c r="D727" i="1" s="1"/>
  <c r="E727" i="1" s="1"/>
  <c r="C728" i="1"/>
  <c r="D728" i="1" s="1"/>
  <c r="E728" i="1" s="1"/>
  <c r="C729" i="1"/>
  <c r="D729" i="1" s="1"/>
  <c r="E729" i="1" s="1"/>
  <c r="C730" i="1"/>
  <c r="D730" i="1" s="1"/>
  <c r="E730" i="1" s="1"/>
  <c r="C731" i="1"/>
  <c r="D731" i="1" s="1"/>
  <c r="E731" i="1" s="1"/>
  <c r="C732" i="1"/>
  <c r="D732" i="1" s="1"/>
  <c r="E732" i="1" s="1"/>
  <c r="C733" i="1"/>
  <c r="D733" i="1" s="1"/>
  <c r="E733" i="1" s="1"/>
  <c r="C734" i="1"/>
  <c r="D734" i="1" s="1"/>
  <c r="E734" i="1" s="1"/>
  <c r="C735" i="1"/>
  <c r="D735" i="1" s="1"/>
  <c r="E735" i="1" s="1"/>
  <c r="C736" i="1"/>
  <c r="D736" i="1" s="1"/>
  <c r="E736" i="1" s="1"/>
  <c r="C737" i="1"/>
  <c r="D737" i="1" s="1"/>
  <c r="E737" i="1" s="1"/>
  <c r="C738" i="1"/>
  <c r="D738" i="1" s="1"/>
  <c r="E738" i="1" s="1"/>
  <c r="C739" i="1"/>
  <c r="D739" i="1" s="1"/>
  <c r="E739" i="1" s="1"/>
  <c r="C740" i="1"/>
  <c r="D740" i="1" s="1"/>
  <c r="E740" i="1" s="1"/>
  <c r="C741" i="1"/>
  <c r="D741" i="1" s="1"/>
  <c r="E741" i="1" s="1"/>
  <c r="C742" i="1"/>
  <c r="D742" i="1" s="1"/>
  <c r="E742" i="1" s="1"/>
  <c r="C743" i="1"/>
  <c r="D743" i="1" s="1"/>
  <c r="E743" i="1" s="1"/>
  <c r="C744" i="1"/>
  <c r="D744" i="1" s="1"/>
  <c r="E744" i="1" s="1"/>
  <c r="C745" i="1"/>
  <c r="D745" i="1" s="1"/>
  <c r="E745" i="1" s="1"/>
  <c r="C746" i="1"/>
  <c r="D746" i="1" s="1"/>
  <c r="E746" i="1" s="1"/>
  <c r="C747" i="1"/>
  <c r="D747" i="1" s="1"/>
  <c r="E747" i="1" s="1"/>
  <c r="C748" i="1"/>
  <c r="D748" i="1" s="1"/>
  <c r="C749" i="1"/>
  <c r="D749" i="1" s="1"/>
  <c r="C750" i="1"/>
  <c r="D750" i="1" s="1"/>
  <c r="C751" i="1"/>
  <c r="D751" i="1" s="1"/>
  <c r="C752" i="1"/>
  <c r="D752" i="1" s="1"/>
  <c r="C753" i="1"/>
  <c r="D753" i="1" s="1"/>
  <c r="C754" i="1"/>
  <c r="D754" i="1" s="1"/>
  <c r="C755" i="1"/>
  <c r="D755" i="1" s="1"/>
  <c r="C756" i="1"/>
  <c r="D756" i="1" s="1"/>
  <c r="C757" i="1"/>
  <c r="D757" i="1" s="1"/>
  <c r="C758" i="1"/>
  <c r="D758" i="1" s="1"/>
  <c r="C759" i="1"/>
  <c r="D759" i="1" s="1"/>
  <c r="C760" i="1"/>
  <c r="D760" i="1" s="1"/>
  <c r="C761" i="1"/>
  <c r="D761" i="1" s="1"/>
  <c r="C762" i="1"/>
  <c r="D762" i="1" s="1"/>
  <c r="C763" i="1"/>
  <c r="D763" i="1" s="1"/>
  <c r="C764" i="1"/>
  <c r="D764" i="1" s="1"/>
  <c r="C765" i="1"/>
  <c r="D765" i="1" s="1"/>
  <c r="C766" i="1"/>
  <c r="D766" i="1" s="1"/>
  <c r="C767" i="1"/>
  <c r="D767" i="1" s="1"/>
  <c r="C768" i="1"/>
  <c r="D768" i="1" s="1"/>
  <c r="C769" i="1"/>
  <c r="D769" i="1" s="1"/>
  <c r="C770" i="1"/>
  <c r="D770" i="1" s="1"/>
  <c r="C771" i="1"/>
  <c r="D771" i="1" s="1"/>
  <c r="C772" i="1"/>
  <c r="D772" i="1" s="1"/>
  <c r="C773" i="1"/>
  <c r="D773" i="1" s="1"/>
  <c r="C774" i="1"/>
  <c r="D774" i="1" s="1"/>
  <c r="C775" i="1"/>
  <c r="D775" i="1" s="1"/>
  <c r="C776" i="1"/>
  <c r="D776" i="1" s="1"/>
  <c r="C777" i="1"/>
  <c r="D777" i="1" s="1"/>
  <c r="C778" i="1"/>
  <c r="D778" i="1" s="1"/>
  <c r="C779" i="1"/>
  <c r="D779" i="1" s="1"/>
  <c r="C780" i="1"/>
  <c r="D780" i="1" s="1"/>
  <c r="C781" i="1"/>
  <c r="D781" i="1" s="1"/>
  <c r="C782" i="1"/>
  <c r="D782" i="1" s="1"/>
  <c r="C783" i="1"/>
  <c r="D783" i="1" s="1"/>
  <c r="C784" i="1"/>
  <c r="D784" i="1" s="1"/>
  <c r="C785" i="1"/>
  <c r="D785" i="1" s="1"/>
  <c r="C786" i="1"/>
  <c r="D786" i="1" s="1"/>
  <c r="C787" i="1"/>
  <c r="D787" i="1" s="1"/>
  <c r="C788" i="1"/>
  <c r="D788" i="1" s="1"/>
  <c r="C789" i="1"/>
  <c r="D789" i="1" s="1"/>
  <c r="C790" i="1"/>
  <c r="D790" i="1" s="1"/>
  <c r="C791" i="1"/>
  <c r="D791" i="1" s="1"/>
  <c r="C792" i="1"/>
  <c r="D792" i="1" s="1"/>
  <c r="C793" i="1"/>
  <c r="D793" i="1" s="1"/>
  <c r="C794" i="1"/>
  <c r="D794" i="1" s="1"/>
  <c r="C795" i="1"/>
  <c r="D795" i="1" s="1"/>
  <c r="C796" i="1"/>
  <c r="D796" i="1" s="1"/>
  <c r="C797" i="1"/>
  <c r="D797" i="1" s="1"/>
  <c r="C798" i="1"/>
  <c r="D798" i="1" s="1"/>
  <c r="C799" i="1"/>
  <c r="D799" i="1" s="1"/>
  <c r="C800" i="1"/>
  <c r="D800" i="1" s="1"/>
  <c r="C801" i="1"/>
  <c r="D801" i="1" s="1"/>
  <c r="C802" i="1"/>
  <c r="D802" i="1" s="1"/>
  <c r="C803" i="1"/>
  <c r="D803" i="1" s="1"/>
  <c r="C804" i="1"/>
  <c r="D804" i="1" s="1"/>
  <c r="C805" i="1"/>
  <c r="D805" i="1" s="1"/>
  <c r="C806" i="1"/>
  <c r="D806" i="1" s="1"/>
  <c r="C807" i="1"/>
  <c r="D807" i="1" s="1"/>
  <c r="C808" i="1"/>
  <c r="D808" i="1" s="1"/>
  <c r="C809" i="1"/>
  <c r="D809" i="1" s="1"/>
  <c r="C810" i="1"/>
  <c r="D810" i="1" s="1"/>
  <c r="C811" i="1"/>
  <c r="D811" i="1" s="1"/>
  <c r="C812" i="1"/>
  <c r="D812" i="1" s="1"/>
  <c r="C813" i="1"/>
  <c r="D813" i="1" s="1"/>
  <c r="C814" i="1"/>
  <c r="D814" i="1" s="1"/>
  <c r="C815" i="1"/>
  <c r="D815" i="1" s="1"/>
  <c r="C816" i="1"/>
  <c r="D816" i="1" s="1"/>
  <c r="C817" i="1"/>
  <c r="D817" i="1" s="1"/>
  <c r="C818" i="1"/>
  <c r="D818" i="1" s="1"/>
  <c r="C819" i="1"/>
  <c r="D819" i="1" s="1"/>
  <c r="C820" i="1"/>
  <c r="D820" i="1" s="1"/>
  <c r="C821" i="1"/>
  <c r="D821" i="1" s="1"/>
  <c r="C822" i="1"/>
  <c r="D822" i="1" s="1"/>
  <c r="C823" i="1"/>
  <c r="D823" i="1" s="1"/>
  <c r="C824" i="1"/>
  <c r="D824" i="1" s="1"/>
  <c r="C825" i="1"/>
  <c r="D825" i="1" s="1"/>
  <c r="C826" i="1"/>
  <c r="D826" i="1" s="1"/>
  <c r="C827" i="1"/>
  <c r="D827" i="1" s="1"/>
  <c r="C828" i="1"/>
  <c r="D828" i="1" s="1"/>
  <c r="C829" i="1"/>
  <c r="D829" i="1" s="1"/>
  <c r="C830" i="1"/>
  <c r="D830" i="1" s="1"/>
  <c r="C831" i="1"/>
  <c r="D831" i="1" s="1"/>
  <c r="C832" i="1"/>
  <c r="D832" i="1" s="1"/>
  <c r="C833" i="1"/>
  <c r="D833" i="1" s="1"/>
  <c r="C834" i="1"/>
  <c r="D834" i="1" s="1"/>
  <c r="C835" i="1"/>
  <c r="D835" i="1" s="1"/>
  <c r="C836" i="1"/>
  <c r="D836" i="1" s="1"/>
  <c r="C837" i="1"/>
  <c r="D837" i="1" s="1"/>
  <c r="C838" i="1"/>
  <c r="D838" i="1" s="1"/>
  <c r="C839" i="1"/>
  <c r="D839" i="1" s="1"/>
  <c r="C840" i="1"/>
  <c r="D840" i="1" s="1"/>
  <c r="C841" i="1"/>
  <c r="D841" i="1" s="1"/>
  <c r="C842" i="1"/>
  <c r="D842" i="1" s="1"/>
  <c r="C843" i="1"/>
  <c r="D843" i="1" s="1"/>
  <c r="C844" i="1"/>
  <c r="D844" i="1" s="1"/>
  <c r="C845" i="1"/>
  <c r="D845" i="1" s="1"/>
  <c r="C846" i="1"/>
  <c r="D846" i="1" s="1"/>
  <c r="C847" i="1"/>
  <c r="D847" i="1" s="1"/>
  <c r="C848" i="1"/>
  <c r="D848" i="1" s="1"/>
  <c r="C849" i="1"/>
  <c r="D849" i="1" s="1"/>
  <c r="C850" i="1"/>
  <c r="D850" i="1" s="1"/>
  <c r="C851" i="1"/>
  <c r="D851" i="1" s="1"/>
  <c r="C852" i="1"/>
  <c r="D852" i="1" s="1"/>
  <c r="C853" i="1"/>
  <c r="D853" i="1" s="1"/>
  <c r="C854" i="1"/>
  <c r="D854" i="1" s="1"/>
  <c r="C855" i="1"/>
  <c r="D855" i="1" s="1"/>
  <c r="C856" i="1"/>
  <c r="D856" i="1" s="1"/>
  <c r="C857" i="1"/>
  <c r="D857" i="1" s="1"/>
  <c r="C858" i="1"/>
  <c r="D858" i="1" s="1"/>
  <c r="C859" i="1"/>
  <c r="D859" i="1" s="1"/>
  <c r="E859" i="1" s="1"/>
  <c r="C860" i="1"/>
  <c r="D860" i="1" s="1"/>
  <c r="E860" i="1" s="1"/>
  <c r="C861" i="1"/>
  <c r="D861" i="1" s="1"/>
  <c r="E861" i="1" s="1"/>
  <c r="C862" i="1"/>
  <c r="D862" i="1" s="1"/>
  <c r="E862" i="1" s="1"/>
  <c r="C863" i="1"/>
  <c r="D863" i="1" s="1"/>
  <c r="E863" i="1" s="1"/>
  <c r="C864" i="1"/>
  <c r="D864" i="1" s="1"/>
  <c r="E864" i="1" s="1"/>
  <c r="C865" i="1"/>
  <c r="D865" i="1" s="1"/>
  <c r="E865" i="1" s="1"/>
  <c r="C866" i="1"/>
  <c r="D866" i="1" s="1"/>
  <c r="E866" i="1" s="1"/>
  <c r="C867" i="1"/>
  <c r="D867" i="1" s="1"/>
  <c r="E867" i="1" s="1"/>
  <c r="C868" i="1"/>
  <c r="D868" i="1" s="1"/>
  <c r="E868" i="1" s="1"/>
  <c r="C869" i="1"/>
  <c r="D869" i="1" s="1"/>
  <c r="E869" i="1" s="1"/>
  <c r="C870" i="1"/>
  <c r="D870" i="1" s="1"/>
  <c r="E870" i="1" s="1"/>
  <c r="C871" i="1"/>
  <c r="D871" i="1" s="1"/>
  <c r="E871" i="1" s="1"/>
  <c r="C872" i="1"/>
  <c r="D872" i="1" s="1"/>
  <c r="E872" i="1" s="1"/>
  <c r="C873" i="1"/>
  <c r="D873" i="1" s="1"/>
  <c r="E873" i="1" s="1"/>
  <c r="C874" i="1"/>
  <c r="D874" i="1" s="1"/>
  <c r="E874" i="1" s="1"/>
  <c r="C875" i="1"/>
  <c r="D875" i="1" s="1"/>
  <c r="E875" i="1" s="1"/>
  <c r="C876" i="1"/>
  <c r="D876" i="1" s="1"/>
  <c r="E876" i="1" s="1"/>
  <c r="C877" i="1"/>
  <c r="D877" i="1" s="1"/>
  <c r="E877" i="1" s="1"/>
  <c r="C878" i="1"/>
  <c r="D878" i="1" s="1"/>
  <c r="E878" i="1" s="1"/>
  <c r="C879" i="1"/>
  <c r="D879" i="1" s="1"/>
  <c r="E879" i="1" s="1"/>
  <c r="C880" i="1"/>
  <c r="D880" i="1" s="1"/>
  <c r="E880" i="1" s="1"/>
  <c r="C881" i="1"/>
  <c r="D881" i="1" s="1"/>
  <c r="E881" i="1" s="1"/>
  <c r="C882" i="1"/>
  <c r="D882" i="1" s="1"/>
  <c r="E882" i="1" s="1"/>
  <c r="C883" i="1"/>
  <c r="D883" i="1" s="1"/>
  <c r="E883" i="1" s="1"/>
  <c r="C884" i="1"/>
  <c r="D884" i="1" s="1"/>
  <c r="C885" i="1"/>
  <c r="D885" i="1" s="1"/>
  <c r="C886" i="1"/>
  <c r="D886" i="1" s="1"/>
  <c r="C887" i="1"/>
  <c r="D887" i="1" s="1"/>
  <c r="C888" i="1"/>
  <c r="D888" i="1" s="1"/>
  <c r="C889" i="1"/>
  <c r="D889" i="1" s="1"/>
  <c r="C890" i="1"/>
  <c r="D890" i="1" s="1"/>
  <c r="C891" i="1"/>
  <c r="D891" i="1" s="1"/>
  <c r="C892" i="1"/>
  <c r="D892" i="1" s="1"/>
  <c r="C893" i="1"/>
  <c r="D893" i="1" s="1"/>
  <c r="C894" i="1"/>
  <c r="D894" i="1" s="1"/>
  <c r="C895" i="1"/>
  <c r="D895" i="1" s="1"/>
  <c r="C896" i="1"/>
  <c r="D896" i="1" s="1"/>
  <c r="C897" i="1"/>
  <c r="D897" i="1" s="1"/>
  <c r="C898" i="1"/>
  <c r="D898" i="1" s="1"/>
  <c r="C899" i="1"/>
  <c r="D899" i="1" s="1"/>
  <c r="C900" i="1"/>
  <c r="D900" i="1" s="1"/>
  <c r="C901" i="1"/>
  <c r="D901" i="1" s="1"/>
  <c r="C902" i="1"/>
  <c r="D902" i="1" s="1"/>
  <c r="C903" i="1"/>
  <c r="D903" i="1" s="1"/>
  <c r="C904" i="1"/>
  <c r="D904" i="1" s="1"/>
  <c r="C905" i="1"/>
  <c r="D905" i="1" s="1"/>
  <c r="C906" i="1"/>
  <c r="D906" i="1" s="1"/>
  <c r="C907" i="1"/>
  <c r="D907" i="1" s="1"/>
  <c r="C908" i="1"/>
  <c r="D908" i="1" s="1"/>
  <c r="C909" i="1"/>
  <c r="D909" i="1" s="1"/>
  <c r="C910" i="1"/>
  <c r="D910" i="1" s="1"/>
  <c r="C911" i="1"/>
  <c r="D911" i="1" s="1"/>
  <c r="C912" i="1"/>
  <c r="D912" i="1" s="1"/>
  <c r="C913" i="1"/>
  <c r="D913" i="1" s="1"/>
  <c r="C914" i="1"/>
  <c r="D914" i="1" s="1"/>
  <c r="C915" i="1"/>
  <c r="D915" i="1" s="1"/>
  <c r="C916" i="1"/>
  <c r="D916" i="1" s="1"/>
  <c r="C917" i="1"/>
  <c r="D917" i="1" s="1"/>
  <c r="C918" i="1"/>
  <c r="D918" i="1" s="1"/>
  <c r="C919" i="1"/>
  <c r="D919" i="1" s="1"/>
  <c r="C920" i="1"/>
  <c r="D920" i="1" s="1"/>
  <c r="C921" i="1"/>
  <c r="D921" i="1" s="1"/>
  <c r="C922" i="1"/>
  <c r="D922" i="1" s="1"/>
  <c r="C923" i="1"/>
  <c r="D923" i="1" s="1"/>
  <c r="C924" i="1"/>
  <c r="D924" i="1" s="1"/>
  <c r="C925" i="1"/>
  <c r="D925" i="1" s="1"/>
  <c r="C926" i="1"/>
  <c r="D926" i="1" s="1"/>
  <c r="C927" i="1"/>
  <c r="D927" i="1" s="1"/>
  <c r="C928" i="1"/>
  <c r="D928" i="1" s="1"/>
  <c r="C929" i="1"/>
  <c r="D929" i="1" s="1"/>
  <c r="C930" i="1"/>
  <c r="D930" i="1" s="1"/>
  <c r="C931" i="1"/>
  <c r="D931" i="1" s="1"/>
  <c r="C932" i="1"/>
  <c r="D932" i="1" s="1"/>
  <c r="C933" i="1"/>
  <c r="D933" i="1" s="1"/>
  <c r="C934" i="1"/>
  <c r="D934" i="1" s="1"/>
  <c r="C935" i="1"/>
  <c r="D935" i="1" s="1"/>
  <c r="C936" i="1"/>
  <c r="D936" i="1" s="1"/>
  <c r="C937" i="1"/>
  <c r="D937" i="1" s="1"/>
  <c r="C938" i="1"/>
  <c r="D938" i="1" s="1"/>
  <c r="C939" i="1"/>
  <c r="D939" i="1" s="1"/>
  <c r="C940" i="1"/>
  <c r="D940" i="1" s="1"/>
  <c r="C941" i="1"/>
  <c r="D941" i="1" s="1"/>
  <c r="C942" i="1"/>
  <c r="D942" i="1" s="1"/>
  <c r="C943" i="1"/>
  <c r="D943" i="1" s="1"/>
  <c r="C944" i="1"/>
  <c r="D944" i="1" s="1"/>
  <c r="C945" i="1"/>
  <c r="D945" i="1" s="1"/>
  <c r="C946" i="1"/>
  <c r="D946" i="1" s="1"/>
  <c r="C947" i="1"/>
  <c r="D947" i="1" s="1"/>
  <c r="C948" i="1"/>
  <c r="D948" i="1" s="1"/>
  <c r="C949" i="1"/>
  <c r="D949" i="1" s="1"/>
  <c r="C950" i="1"/>
  <c r="D950" i="1" s="1"/>
  <c r="C951" i="1"/>
  <c r="D951" i="1" s="1"/>
  <c r="C952" i="1"/>
  <c r="D952" i="1" s="1"/>
  <c r="C953" i="1"/>
  <c r="D953" i="1" s="1"/>
  <c r="C954" i="1"/>
  <c r="D954" i="1" s="1"/>
  <c r="C955" i="1"/>
  <c r="D955" i="1" s="1"/>
  <c r="C956" i="1"/>
  <c r="D956" i="1" s="1"/>
  <c r="C957" i="1"/>
  <c r="D957" i="1" s="1"/>
  <c r="C958" i="1"/>
  <c r="D958" i="1" s="1"/>
  <c r="C959" i="1"/>
  <c r="D959" i="1" s="1"/>
  <c r="C960" i="1"/>
  <c r="D960" i="1" s="1"/>
  <c r="C961" i="1"/>
  <c r="D961" i="1" s="1"/>
  <c r="C962" i="1"/>
  <c r="D962" i="1" s="1"/>
  <c r="C963" i="1"/>
  <c r="D963" i="1" s="1"/>
  <c r="C964" i="1"/>
  <c r="D964" i="1" s="1"/>
  <c r="C965" i="1"/>
  <c r="D965" i="1" s="1"/>
  <c r="C966" i="1"/>
  <c r="D966" i="1" s="1"/>
  <c r="C967" i="1"/>
  <c r="D967" i="1" s="1"/>
  <c r="C968" i="1"/>
  <c r="D968" i="1" s="1"/>
  <c r="C969" i="1"/>
  <c r="D969" i="1" s="1"/>
  <c r="C970" i="1"/>
  <c r="D970" i="1" s="1"/>
  <c r="C971" i="1"/>
  <c r="D971" i="1" s="1"/>
  <c r="C972" i="1"/>
  <c r="D972" i="1" s="1"/>
  <c r="C973" i="1"/>
  <c r="D973" i="1" s="1"/>
  <c r="C974" i="1"/>
  <c r="D974" i="1" s="1"/>
  <c r="C975" i="1"/>
  <c r="D975" i="1" s="1"/>
  <c r="C976" i="1"/>
  <c r="D976" i="1" s="1"/>
  <c r="C977" i="1"/>
  <c r="D977" i="1" s="1"/>
  <c r="C978" i="1"/>
  <c r="D978" i="1" s="1"/>
  <c r="C979" i="1"/>
  <c r="D979" i="1" s="1"/>
  <c r="C980" i="1"/>
  <c r="D980" i="1" s="1"/>
  <c r="C981" i="1"/>
  <c r="D981" i="1" s="1"/>
  <c r="C982" i="1"/>
  <c r="D982" i="1" s="1"/>
  <c r="C983" i="1"/>
  <c r="D983" i="1" s="1"/>
  <c r="C984" i="1"/>
  <c r="D984" i="1" s="1"/>
  <c r="C985" i="1"/>
  <c r="D985" i="1" s="1"/>
  <c r="C986" i="1"/>
  <c r="D986" i="1" s="1"/>
  <c r="C987" i="1"/>
  <c r="D987" i="1" s="1"/>
  <c r="C988" i="1"/>
  <c r="D988" i="1" s="1"/>
  <c r="C989" i="1"/>
  <c r="D989" i="1" s="1"/>
  <c r="C990" i="1"/>
  <c r="D990" i="1" s="1"/>
  <c r="C991" i="1"/>
  <c r="D991" i="1" s="1"/>
  <c r="C992" i="1"/>
  <c r="D992" i="1" s="1"/>
  <c r="C993" i="1"/>
  <c r="D993" i="1" s="1"/>
  <c r="C994" i="1"/>
  <c r="D994" i="1" s="1"/>
  <c r="C995" i="1"/>
  <c r="D995" i="1" s="1"/>
  <c r="C996" i="1"/>
  <c r="D996" i="1" s="1"/>
  <c r="C997" i="1"/>
  <c r="D997" i="1" s="1"/>
  <c r="C998" i="1"/>
  <c r="D998" i="1" s="1"/>
  <c r="C999" i="1"/>
  <c r="D999" i="1" s="1"/>
  <c r="C1000" i="1"/>
  <c r="D1000" i="1" s="1"/>
  <c r="C1001" i="1"/>
  <c r="D1001" i="1" s="1"/>
  <c r="C1002" i="1"/>
  <c r="D1002" i="1" s="1"/>
  <c r="C1003" i="1"/>
  <c r="D1003" i="1" s="1"/>
  <c r="E1003" i="1" s="1"/>
  <c r="C1004" i="1"/>
  <c r="D1004" i="1" s="1"/>
  <c r="E1004" i="1" s="1"/>
  <c r="C1005" i="1"/>
  <c r="D1005" i="1" s="1"/>
  <c r="E1005" i="1" s="1"/>
  <c r="C1006" i="1"/>
  <c r="D1006" i="1" s="1"/>
  <c r="E1006" i="1" s="1"/>
  <c r="C1007" i="1"/>
  <c r="D1007" i="1" s="1"/>
  <c r="E1007" i="1" s="1"/>
  <c r="C1008" i="1"/>
  <c r="D1008" i="1" s="1"/>
  <c r="E1008" i="1" s="1"/>
  <c r="C1009" i="1"/>
  <c r="D1009" i="1" s="1"/>
  <c r="C1010" i="1"/>
  <c r="D1010" i="1" s="1"/>
  <c r="C1011" i="1"/>
  <c r="D1011" i="1" s="1"/>
  <c r="C1012" i="1"/>
  <c r="D1012" i="1" s="1"/>
  <c r="C1013" i="1"/>
  <c r="D1013" i="1" s="1"/>
  <c r="C1014" i="1"/>
  <c r="D1014" i="1" s="1"/>
  <c r="C1015" i="1"/>
  <c r="D1015" i="1" s="1"/>
  <c r="C1016" i="1"/>
  <c r="D1016" i="1" s="1"/>
  <c r="C1017" i="1"/>
  <c r="D1017" i="1" s="1"/>
  <c r="C1018" i="1"/>
  <c r="D1018" i="1" s="1"/>
  <c r="C1019" i="1"/>
  <c r="D1019" i="1" s="1"/>
  <c r="C1020" i="1"/>
  <c r="D1020" i="1" s="1"/>
  <c r="C1021" i="1"/>
  <c r="D1021" i="1" s="1"/>
  <c r="C1022" i="1"/>
  <c r="D1022" i="1" s="1"/>
  <c r="C1023" i="1"/>
  <c r="D1023" i="1" s="1"/>
  <c r="C1024" i="1"/>
  <c r="D1024" i="1" s="1"/>
  <c r="C1025" i="1"/>
  <c r="D1025" i="1" s="1"/>
  <c r="C1026" i="1"/>
  <c r="D1026" i="1" s="1"/>
  <c r="C1027" i="1"/>
  <c r="D1027" i="1" s="1"/>
  <c r="C1028" i="1"/>
  <c r="D1028" i="1" s="1"/>
  <c r="C1029" i="1"/>
  <c r="D1029" i="1" s="1"/>
  <c r="C1030" i="1"/>
  <c r="D1030" i="1" s="1"/>
  <c r="C1031" i="1"/>
  <c r="D1031" i="1" s="1"/>
  <c r="C1032" i="1"/>
  <c r="D1032" i="1" s="1"/>
  <c r="C1033" i="1"/>
  <c r="D1033" i="1" s="1"/>
  <c r="C1034" i="1"/>
  <c r="D1034" i="1" s="1"/>
  <c r="C1035" i="1"/>
  <c r="D1035" i="1" s="1"/>
  <c r="C1036" i="1"/>
  <c r="D1036" i="1" s="1"/>
  <c r="C1037" i="1"/>
  <c r="D1037" i="1" s="1"/>
  <c r="C1038" i="1"/>
  <c r="D1038" i="1" s="1"/>
  <c r="C1039" i="1"/>
  <c r="D1039" i="1" s="1"/>
  <c r="C1040" i="1"/>
  <c r="D1040" i="1" s="1"/>
  <c r="C1041" i="1"/>
  <c r="D1041" i="1" s="1"/>
  <c r="C1042" i="1"/>
  <c r="D1042" i="1" s="1"/>
  <c r="C1043" i="1"/>
  <c r="D1043" i="1" s="1"/>
  <c r="C1044" i="1"/>
  <c r="D1044" i="1" s="1"/>
  <c r="C1045" i="1"/>
  <c r="D1045" i="1" s="1"/>
  <c r="C1046" i="1"/>
  <c r="D1046" i="1" s="1"/>
  <c r="C1047" i="1"/>
  <c r="D1047" i="1" s="1"/>
  <c r="C1048" i="1"/>
  <c r="D1048" i="1" s="1"/>
  <c r="C1049" i="1"/>
  <c r="D1049" i="1" s="1"/>
  <c r="C1050" i="1"/>
  <c r="D1050" i="1" s="1"/>
  <c r="C1051" i="1"/>
  <c r="D1051" i="1" s="1"/>
  <c r="C1052" i="1"/>
  <c r="D1052" i="1" s="1"/>
  <c r="C1053" i="1"/>
  <c r="D1053" i="1" s="1"/>
  <c r="C1054" i="1"/>
  <c r="D1054" i="1" s="1"/>
  <c r="C1055" i="1"/>
  <c r="D1055" i="1" s="1"/>
  <c r="C1056" i="1"/>
  <c r="D1056" i="1" s="1"/>
  <c r="C1057" i="1"/>
  <c r="D1057" i="1" s="1"/>
  <c r="C1058" i="1"/>
  <c r="D1058" i="1" s="1"/>
  <c r="C1059" i="1"/>
  <c r="D1059" i="1" s="1"/>
  <c r="C1060" i="1"/>
  <c r="D1060" i="1" s="1"/>
  <c r="C1061" i="1"/>
  <c r="D1061" i="1" s="1"/>
  <c r="C1062" i="1"/>
  <c r="D1062" i="1" s="1"/>
  <c r="C1063" i="1"/>
  <c r="D1063" i="1" s="1"/>
  <c r="C1064" i="1"/>
  <c r="D1064" i="1" s="1"/>
  <c r="C1065" i="1"/>
  <c r="D1065" i="1" s="1"/>
  <c r="C1066" i="1"/>
  <c r="D1066" i="1" s="1"/>
  <c r="C1067" i="1"/>
  <c r="D1067" i="1" s="1"/>
  <c r="C1068" i="1"/>
  <c r="D1068" i="1" s="1"/>
  <c r="C1069" i="1"/>
  <c r="D1069" i="1" s="1"/>
  <c r="C1070" i="1"/>
  <c r="D1070" i="1" s="1"/>
  <c r="C1071" i="1"/>
  <c r="D1071" i="1" s="1"/>
  <c r="C1072" i="1"/>
  <c r="D1072" i="1" s="1"/>
  <c r="C1073" i="1"/>
  <c r="D1073" i="1" s="1"/>
  <c r="C1074" i="1"/>
  <c r="D1074" i="1" s="1"/>
  <c r="C1075" i="1"/>
  <c r="D1075" i="1" s="1"/>
  <c r="C1076" i="1"/>
  <c r="D1076" i="1" s="1"/>
  <c r="C1077" i="1"/>
  <c r="D1077" i="1" s="1"/>
  <c r="C1078" i="1"/>
  <c r="D1078" i="1" s="1"/>
  <c r="C1079" i="1"/>
  <c r="D1079" i="1" s="1"/>
  <c r="C1080" i="1"/>
  <c r="D1080" i="1" s="1"/>
  <c r="C1081" i="1"/>
  <c r="D1081" i="1" s="1"/>
  <c r="C1082" i="1"/>
  <c r="D1082" i="1" s="1"/>
  <c r="C1083" i="1"/>
  <c r="D1083" i="1" s="1"/>
  <c r="C1084" i="1"/>
  <c r="D1084" i="1" s="1"/>
  <c r="C1085" i="1"/>
  <c r="D1085" i="1" s="1"/>
  <c r="C1086" i="1"/>
  <c r="D1086" i="1" s="1"/>
  <c r="C1087" i="1"/>
  <c r="D1087" i="1" s="1"/>
  <c r="C1088" i="1"/>
  <c r="D1088" i="1" s="1"/>
  <c r="C1089" i="1"/>
  <c r="D1089" i="1" s="1"/>
  <c r="C1090" i="1"/>
  <c r="D1090" i="1" s="1"/>
  <c r="C1091" i="1"/>
  <c r="D1091" i="1" s="1"/>
  <c r="C1092" i="1"/>
  <c r="D1092" i="1" s="1"/>
  <c r="C1093" i="1"/>
  <c r="D1093" i="1" s="1"/>
  <c r="C1094" i="1"/>
  <c r="D1094" i="1" s="1"/>
  <c r="C1095" i="1"/>
  <c r="D1095" i="1" s="1"/>
  <c r="C1096" i="1"/>
  <c r="D1096" i="1" s="1"/>
  <c r="C1097" i="1"/>
  <c r="D1097" i="1" s="1"/>
  <c r="C1098" i="1"/>
  <c r="D1098" i="1" s="1"/>
  <c r="C1099" i="1"/>
  <c r="D1099" i="1" s="1"/>
  <c r="C1100" i="1"/>
  <c r="D1100" i="1" s="1"/>
  <c r="C1101" i="1"/>
  <c r="D1101" i="1" s="1"/>
  <c r="C1102" i="1"/>
  <c r="D1102" i="1" s="1"/>
  <c r="C1103" i="1"/>
  <c r="D1103" i="1" s="1"/>
  <c r="C1104" i="1"/>
  <c r="D1104" i="1" s="1"/>
  <c r="C1105" i="1"/>
  <c r="D1105" i="1" s="1"/>
  <c r="C1106" i="1"/>
  <c r="D1106" i="1" s="1"/>
  <c r="C1107" i="1"/>
  <c r="D1107" i="1" s="1"/>
  <c r="C1108" i="1"/>
  <c r="D1108" i="1" s="1"/>
  <c r="C1109" i="1"/>
  <c r="D1109" i="1" s="1"/>
  <c r="C1110" i="1"/>
  <c r="D1110" i="1" s="1"/>
  <c r="C1111" i="1"/>
  <c r="D1111" i="1" s="1"/>
  <c r="C1112" i="1"/>
  <c r="D1112" i="1" s="1"/>
  <c r="C1113" i="1"/>
  <c r="D1113" i="1" s="1"/>
  <c r="C1114" i="1"/>
  <c r="D1114" i="1" s="1"/>
  <c r="C1115" i="1"/>
  <c r="D1115" i="1" s="1"/>
  <c r="C1116" i="1"/>
  <c r="D1116" i="1" s="1"/>
  <c r="C1117" i="1"/>
  <c r="D1117" i="1" s="1"/>
  <c r="C1118" i="1"/>
  <c r="D1118" i="1" s="1"/>
  <c r="C1119" i="1"/>
  <c r="D1119" i="1" s="1"/>
  <c r="C1120" i="1"/>
  <c r="D1120" i="1" s="1"/>
  <c r="C1121" i="1"/>
  <c r="D1121" i="1" s="1"/>
  <c r="C1122" i="1"/>
  <c r="D1122" i="1" s="1"/>
  <c r="C1123" i="1"/>
  <c r="D1123" i="1" s="1"/>
  <c r="C1124" i="1"/>
  <c r="D1124" i="1" s="1"/>
  <c r="C1125" i="1"/>
  <c r="D1125" i="1" s="1"/>
  <c r="C1126" i="1"/>
  <c r="D1126" i="1" s="1"/>
  <c r="C1127" i="1"/>
  <c r="D1127" i="1" s="1"/>
  <c r="C1128" i="1"/>
  <c r="D1128" i="1" s="1"/>
  <c r="C1129" i="1"/>
  <c r="D1129" i="1" s="1"/>
  <c r="C1130" i="1"/>
  <c r="D1130" i="1" s="1"/>
  <c r="C1131" i="1"/>
  <c r="D1131" i="1" s="1"/>
  <c r="C1132" i="1"/>
  <c r="D1132" i="1" s="1"/>
  <c r="C1133" i="1"/>
  <c r="D1133" i="1" s="1"/>
  <c r="C1134" i="1"/>
  <c r="D1134" i="1" s="1"/>
  <c r="C1135" i="1"/>
  <c r="D1135" i="1" s="1"/>
  <c r="C1136" i="1"/>
  <c r="D1136" i="1" s="1"/>
  <c r="C1137" i="1"/>
  <c r="D1137" i="1" s="1"/>
  <c r="C1138" i="1"/>
  <c r="D1138" i="1" s="1"/>
  <c r="C1139" i="1"/>
  <c r="D1139" i="1" s="1"/>
  <c r="C1140" i="1"/>
  <c r="D1140" i="1" s="1"/>
  <c r="C1141" i="1"/>
  <c r="D1141" i="1" s="1"/>
  <c r="C1142" i="1"/>
  <c r="D1142" i="1" s="1"/>
  <c r="C1143" i="1"/>
  <c r="D1143" i="1" s="1"/>
  <c r="C1144" i="1"/>
  <c r="D1144" i="1" s="1"/>
  <c r="C1145" i="1"/>
  <c r="D1145" i="1" s="1"/>
  <c r="C1146" i="1"/>
  <c r="D1146" i="1" s="1"/>
  <c r="C1147" i="1"/>
  <c r="D1147" i="1" s="1"/>
  <c r="C1148" i="1"/>
  <c r="D1148" i="1" s="1"/>
  <c r="C1149" i="1"/>
  <c r="D1149" i="1" s="1"/>
  <c r="C1150" i="1"/>
  <c r="D1150" i="1" s="1"/>
  <c r="C1151" i="1"/>
  <c r="D1151" i="1" s="1"/>
  <c r="C1152" i="1"/>
  <c r="D1152" i="1" s="1"/>
  <c r="C1153" i="1"/>
  <c r="D1153" i="1" s="1"/>
  <c r="C1154" i="1"/>
  <c r="D1154" i="1" s="1"/>
  <c r="C1155" i="1"/>
  <c r="D1155" i="1" s="1"/>
  <c r="C1156" i="1"/>
  <c r="D1156" i="1" s="1"/>
  <c r="C1157" i="1"/>
  <c r="D1157" i="1" s="1"/>
  <c r="C1158" i="1"/>
  <c r="D1158" i="1" s="1"/>
  <c r="C1159" i="1"/>
  <c r="D1159" i="1" s="1"/>
  <c r="C1160" i="1"/>
  <c r="D1160" i="1" s="1"/>
  <c r="C1161" i="1"/>
  <c r="D1161" i="1" s="1"/>
  <c r="C1162" i="1"/>
  <c r="D1162" i="1" s="1"/>
  <c r="C1163" i="1"/>
  <c r="D1163" i="1" s="1"/>
  <c r="C1164" i="1"/>
  <c r="D1164" i="1" s="1"/>
  <c r="C1165" i="1"/>
  <c r="D1165" i="1" s="1"/>
  <c r="C1166" i="1"/>
  <c r="D1166" i="1" s="1"/>
  <c r="C1167" i="1"/>
  <c r="D1167" i="1" s="1"/>
  <c r="C1168" i="1"/>
  <c r="D1168" i="1" s="1"/>
  <c r="C1169" i="1"/>
  <c r="D1169" i="1" s="1"/>
  <c r="C1170" i="1"/>
  <c r="D1170" i="1" s="1"/>
  <c r="C1171" i="1"/>
  <c r="D1171" i="1" s="1"/>
  <c r="C1172" i="1"/>
  <c r="D1172" i="1" s="1"/>
  <c r="C1173" i="1"/>
  <c r="D1173" i="1" s="1"/>
  <c r="C1174" i="1"/>
  <c r="D1174" i="1" s="1"/>
  <c r="C1175" i="1"/>
  <c r="D1175" i="1" s="1"/>
  <c r="C1176" i="1"/>
  <c r="D1176" i="1" s="1"/>
  <c r="C1177" i="1"/>
  <c r="D1177" i="1" s="1"/>
  <c r="C1178" i="1"/>
  <c r="D1178" i="1" s="1"/>
  <c r="C1179" i="1"/>
  <c r="D1179" i="1" s="1"/>
  <c r="C1180" i="1"/>
  <c r="D1180" i="1" s="1"/>
  <c r="C1181" i="1"/>
  <c r="D1181" i="1" s="1"/>
  <c r="C1182" i="1"/>
  <c r="D1182" i="1" s="1"/>
  <c r="C1183" i="1"/>
  <c r="D1183" i="1" s="1"/>
  <c r="C1184" i="1"/>
  <c r="D1184" i="1" s="1"/>
  <c r="C1185" i="1"/>
  <c r="D1185" i="1" s="1"/>
  <c r="C1186" i="1"/>
  <c r="D1186" i="1" s="1"/>
  <c r="C1187" i="1"/>
  <c r="D1187" i="1" s="1"/>
  <c r="C1188" i="1"/>
  <c r="D1188" i="1" s="1"/>
  <c r="C1189" i="1"/>
  <c r="D1189" i="1" s="1"/>
  <c r="C1190" i="1"/>
  <c r="D1190" i="1" s="1"/>
  <c r="C1191" i="1"/>
  <c r="D1191" i="1" s="1"/>
  <c r="C1192" i="1"/>
  <c r="D1192" i="1" s="1"/>
  <c r="C1193" i="1"/>
  <c r="D1193" i="1" s="1"/>
  <c r="C1194" i="1"/>
  <c r="D1194" i="1" s="1"/>
  <c r="C1195" i="1"/>
  <c r="D1195" i="1" s="1"/>
  <c r="C1196" i="1"/>
  <c r="D1196" i="1" s="1"/>
  <c r="C1197" i="1"/>
  <c r="D1197" i="1" s="1"/>
  <c r="C1198" i="1"/>
  <c r="D1198" i="1" s="1"/>
  <c r="C1199" i="1"/>
  <c r="D1199" i="1" s="1"/>
  <c r="C1200" i="1"/>
  <c r="D1200" i="1" s="1"/>
  <c r="C1201" i="1"/>
  <c r="D1201" i="1" s="1"/>
  <c r="C1202" i="1"/>
  <c r="D1202" i="1" s="1"/>
  <c r="C1203" i="1"/>
  <c r="D1203" i="1" s="1"/>
  <c r="C1204" i="1"/>
  <c r="D1204" i="1" s="1"/>
  <c r="C1205" i="1"/>
  <c r="D1205" i="1" s="1"/>
  <c r="C1206" i="1"/>
  <c r="D1206" i="1" s="1"/>
  <c r="C1207" i="1"/>
  <c r="D1207" i="1" s="1"/>
  <c r="C1208" i="1"/>
  <c r="D1208" i="1" s="1"/>
  <c r="C1209" i="1"/>
  <c r="D1209" i="1" s="1"/>
  <c r="C1210" i="1"/>
  <c r="D1210" i="1" s="1"/>
  <c r="C1211" i="1"/>
  <c r="D1211" i="1" s="1"/>
  <c r="C1212" i="1"/>
  <c r="D1212" i="1" s="1"/>
  <c r="C1213" i="1"/>
  <c r="D1213" i="1" s="1"/>
  <c r="C1214" i="1"/>
  <c r="D1214" i="1" s="1"/>
  <c r="C1215" i="1"/>
  <c r="D1215" i="1" s="1"/>
  <c r="C1216" i="1"/>
  <c r="D1216" i="1" s="1"/>
  <c r="C1217" i="1"/>
  <c r="D1217" i="1" s="1"/>
  <c r="C1218" i="1"/>
  <c r="D1218" i="1" s="1"/>
  <c r="C1219" i="1"/>
  <c r="D1219" i="1" s="1"/>
  <c r="C1220" i="1"/>
  <c r="D1220" i="1" s="1"/>
  <c r="C1221" i="1"/>
  <c r="D1221" i="1" s="1"/>
  <c r="C1222" i="1"/>
  <c r="D1222" i="1" s="1"/>
  <c r="C1223" i="1"/>
  <c r="D1223" i="1" s="1"/>
  <c r="C1224" i="1"/>
  <c r="D1224" i="1" s="1"/>
  <c r="C1225" i="1"/>
  <c r="D1225" i="1" s="1"/>
  <c r="C1226" i="1"/>
  <c r="D1226" i="1" s="1"/>
  <c r="C1227" i="1"/>
  <c r="D1227" i="1" s="1"/>
  <c r="C1228" i="1"/>
  <c r="D1228" i="1" s="1"/>
  <c r="C1229" i="1"/>
  <c r="D1229" i="1" s="1"/>
  <c r="C1230" i="1"/>
  <c r="D1230" i="1" s="1"/>
  <c r="C1231" i="1"/>
  <c r="D1231" i="1" s="1"/>
  <c r="C1232" i="1"/>
  <c r="D1232" i="1" s="1"/>
  <c r="C1233" i="1"/>
  <c r="D1233" i="1" s="1"/>
  <c r="C1234" i="1"/>
  <c r="D1234" i="1" s="1"/>
  <c r="C1235" i="1"/>
  <c r="D1235" i="1" s="1"/>
  <c r="C1236" i="1"/>
  <c r="D1236" i="1" s="1"/>
  <c r="C1237" i="1"/>
  <c r="D1237" i="1" s="1"/>
  <c r="C1238" i="1"/>
  <c r="D1238" i="1" s="1"/>
  <c r="C1239" i="1"/>
  <c r="D1239" i="1" s="1"/>
  <c r="C1240" i="1"/>
  <c r="D1240" i="1" s="1"/>
  <c r="C1241" i="1"/>
  <c r="D1241" i="1" s="1"/>
  <c r="C1242" i="1"/>
  <c r="D1242" i="1" s="1"/>
  <c r="C1243" i="1"/>
  <c r="D1243" i="1" s="1"/>
  <c r="C1244" i="1"/>
  <c r="D1244" i="1" s="1"/>
  <c r="C1245" i="1"/>
  <c r="D1245" i="1" s="1"/>
  <c r="C1246" i="1"/>
  <c r="D1246" i="1" s="1"/>
  <c r="C1247" i="1"/>
  <c r="D1247" i="1" s="1"/>
  <c r="C1248" i="1"/>
  <c r="D1248" i="1" s="1"/>
  <c r="C1249" i="1"/>
  <c r="D1249" i="1" s="1"/>
  <c r="C1250" i="1"/>
  <c r="D1250" i="1" s="1"/>
  <c r="C1251" i="1"/>
  <c r="D1251" i="1" s="1"/>
  <c r="C1252" i="1"/>
  <c r="D1252" i="1" s="1"/>
  <c r="C1253" i="1"/>
  <c r="D1253" i="1" s="1"/>
  <c r="E1253" i="1" s="1"/>
  <c r="C1254" i="1"/>
  <c r="D1254" i="1" s="1"/>
  <c r="E1254" i="1" s="1"/>
  <c r="C1255" i="1"/>
  <c r="D1255" i="1" s="1"/>
  <c r="E1255" i="1" s="1"/>
  <c r="C1256" i="1"/>
  <c r="D1256" i="1" s="1"/>
  <c r="E1256" i="1" s="1"/>
  <c r="C1257" i="1"/>
  <c r="D1257" i="1" s="1"/>
  <c r="E1257" i="1" s="1"/>
  <c r="C1258" i="1"/>
  <c r="D1258" i="1" s="1"/>
  <c r="E1258" i="1" s="1"/>
  <c r="C1259" i="1"/>
  <c r="D1259" i="1" s="1"/>
  <c r="E1259" i="1" s="1"/>
  <c r="C1260" i="1"/>
  <c r="D1260" i="1" s="1"/>
  <c r="E1260" i="1" s="1"/>
  <c r="C1261" i="1"/>
  <c r="D1261" i="1" s="1"/>
  <c r="E1261" i="1" s="1"/>
  <c r="C1262" i="1"/>
  <c r="D1262" i="1" s="1"/>
  <c r="E1262" i="1" s="1"/>
  <c r="C1263" i="1"/>
  <c r="D1263" i="1" s="1"/>
  <c r="E1263" i="1" s="1"/>
  <c r="C1264" i="1"/>
  <c r="D1264" i="1" s="1"/>
  <c r="E1264" i="1" s="1"/>
  <c r="C1265" i="1"/>
  <c r="D1265" i="1" s="1"/>
  <c r="E1265" i="1" s="1"/>
  <c r="C1266" i="1"/>
  <c r="D1266" i="1" s="1"/>
  <c r="E1266" i="1" s="1"/>
  <c r="C1267" i="1"/>
  <c r="D1267" i="1" s="1"/>
  <c r="E1267" i="1" s="1"/>
  <c r="C1268" i="1"/>
  <c r="D1268" i="1" s="1"/>
  <c r="E1268" i="1" s="1"/>
  <c r="C1269" i="1"/>
  <c r="D1269" i="1" s="1"/>
  <c r="E1269" i="1" s="1"/>
  <c r="C1270" i="1"/>
  <c r="D1270" i="1" s="1"/>
  <c r="E1270" i="1" s="1"/>
  <c r="C1271" i="1"/>
  <c r="D1271" i="1" s="1"/>
  <c r="E1271" i="1" s="1"/>
  <c r="C1272" i="1"/>
  <c r="D1272" i="1" s="1"/>
  <c r="E1272" i="1" s="1"/>
  <c r="C1273" i="1"/>
  <c r="D1273" i="1" s="1"/>
  <c r="E1273" i="1" s="1"/>
  <c r="C1274" i="1"/>
  <c r="D1274" i="1" s="1"/>
  <c r="E1274" i="1" s="1"/>
  <c r="C1275" i="1"/>
  <c r="D1275" i="1" s="1"/>
  <c r="E1275" i="1" s="1"/>
  <c r="C1276" i="1"/>
  <c r="D1276" i="1" s="1"/>
  <c r="E1276" i="1" s="1"/>
  <c r="C1277" i="1"/>
  <c r="D1277" i="1" s="1"/>
  <c r="E1277" i="1" s="1"/>
  <c r="C1278" i="1"/>
  <c r="D1278" i="1" s="1"/>
  <c r="E1278" i="1" s="1"/>
  <c r="C1279" i="1"/>
  <c r="D1279" i="1" s="1"/>
  <c r="C1280" i="1"/>
  <c r="D1280" i="1" s="1"/>
  <c r="C1281" i="1"/>
  <c r="D1281" i="1" s="1"/>
  <c r="C1282" i="1"/>
  <c r="D1282" i="1" s="1"/>
  <c r="C1283" i="1"/>
  <c r="D1283" i="1" s="1"/>
  <c r="C1284" i="1"/>
  <c r="D1284" i="1" s="1"/>
  <c r="C1285" i="1"/>
  <c r="D1285" i="1" s="1"/>
  <c r="C1286" i="1"/>
  <c r="D1286" i="1" s="1"/>
  <c r="C1287" i="1"/>
  <c r="D1287" i="1" s="1"/>
  <c r="C1288" i="1"/>
  <c r="D1288" i="1" s="1"/>
  <c r="C1289" i="1"/>
  <c r="D1289" i="1" s="1"/>
  <c r="C1290" i="1"/>
  <c r="D1290" i="1" s="1"/>
  <c r="C1291" i="1"/>
  <c r="D1291" i="1" s="1"/>
  <c r="C1292" i="1"/>
  <c r="D1292" i="1" s="1"/>
  <c r="C1293" i="1"/>
  <c r="D1293" i="1" s="1"/>
  <c r="C1294" i="1"/>
  <c r="D1294" i="1" s="1"/>
  <c r="C1295" i="1"/>
  <c r="D1295" i="1" s="1"/>
  <c r="C1296" i="1"/>
  <c r="D1296" i="1" s="1"/>
  <c r="C1297" i="1"/>
  <c r="D1297" i="1" s="1"/>
  <c r="C1298" i="1"/>
  <c r="D1298" i="1" s="1"/>
  <c r="C1299" i="1"/>
  <c r="D1299" i="1" s="1"/>
  <c r="C1300" i="1"/>
  <c r="D1300" i="1" s="1"/>
  <c r="C1301" i="1"/>
  <c r="D1301" i="1" s="1"/>
  <c r="C1302" i="1"/>
  <c r="D1302" i="1" s="1"/>
  <c r="C1303" i="1"/>
  <c r="D1303" i="1" s="1"/>
  <c r="C1304" i="1"/>
  <c r="D1304" i="1" s="1"/>
  <c r="C1305" i="1"/>
  <c r="D1305" i="1" s="1"/>
  <c r="C1306" i="1"/>
  <c r="D1306" i="1" s="1"/>
  <c r="C1307" i="1"/>
  <c r="D1307" i="1" s="1"/>
  <c r="C1308" i="1"/>
  <c r="D1308" i="1" s="1"/>
  <c r="C1309" i="1"/>
  <c r="D1309" i="1" s="1"/>
  <c r="C1310" i="1"/>
  <c r="D1310" i="1" s="1"/>
  <c r="C1311" i="1"/>
  <c r="D1311" i="1" s="1"/>
  <c r="C1312" i="1"/>
  <c r="D1312" i="1" s="1"/>
  <c r="C1313" i="1"/>
  <c r="D1313" i="1" s="1"/>
  <c r="C1314" i="1"/>
  <c r="D1314" i="1" s="1"/>
  <c r="C1315" i="1"/>
  <c r="D1315" i="1" s="1"/>
  <c r="C1316" i="1"/>
  <c r="D1316" i="1" s="1"/>
  <c r="C1317" i="1"/>
  <c r="D1317" i="1" s="1"/>
  <c r="C1318" i="1"/>
  <c r="D1318" i="1" s="1"/>
  <c r="C1319" i="1"/>
  <c r="D1319" i="1" s="1"/>
  <c r="C1320" i="1"/>
  <c r="D1320" i="1" s="1"/>
  <c r="C1321" i="1"/>
  <c r="D1321" i="1" s="1"/>
  <c r="C1322" i="1"/>
  <c r="D1322" i="1" s="1"/>
  <c r="C1323" i="1"/>
  <c r="D1323" i="1" s="1"/>
  <c r="C1324" i="1"/>
  <c r="D1324" i="1" s="1"/>
  <c r="C1325" i="1"/>
  <c r="D1325" i="1" s="1"/>
  <c r="C1326" i="1"/>
  <c r="D1326" i="1" s="1"/>
  <c r="C1327" i="1"/>
  <c r="D1327" i="1" s="1"/>
  <c r="C1328" i="1"/>
  <c r="D1328" i="1" s="1"/>
  <c r="C1329" i="1"/>
  <c r="D1329" i="1" s="1"/>
  <c r="C1330" i="1"/>
  <c r="D1330" i="1" s="1"/>
  <c r="C1331" i="1"/>
  <c r="D1331" i="1" s="1"/>
  <c r="C1332" i="1"/>
  <c r="D1332" i="1" s="1"/>
  <c r="C1333" i="1"/>
  <c r="D1333" i="1" s="1"/>
  <c r="C1334" i="1"/>
  <c r="D1334" i="1" s="1"/>
  <c r="C1335" i="1"/>
  <c r="D1335" i="1" s="1"/>
  <c r="C1336" i="1"/>
  <c r="D1336" i="1" s="1"/>
  <c r="C1337" i="1"/>
  <c r="D1337" i="1" s="1"/>
  <c r="C1338" i="1"/>
  <c r="D1338" i="1" s="1"/>
  <c r="C1339" i="1"/>
  <c r="D1339" i="1" s="1"/>
  <c r="C1340" i="1"/>
  <c r="D1340" i="1" s="1"/>
  <c r="C1341" i="1"/>
  <c r="D1341" i="1" s="1"/>
  <c r="C1342" i="1"/>
  <c r="D1342" i="1" s="1"/>
  <c r="C1343" i="1"/>
  <c r="D1343" i="1" s="1"/>
  <c r="C1344" i="1"/>
  <c r="D1344" i="1" s="1"/>
  <c r="C1345" i="1"/>
  <c r="D1345" i="1" s="1"/>
  <c r="C1346" i="1"/>
  <c r="D1346" i="1" s="1"/>
  <c r="C1347" i="1"/>
  <c r="D1347" i="1" s="1"/>
  <c r="C1348" i="1"/>
  <c r="D1348" i="1" s="1"/>
  <c r="C1349" i="1"/>
  <c r="D1349" i="1" s="1"/>
  <c r="C1350" i="1"/>
  <c r="D1350" i="1" s="1"/>
  <c r="C1351" i="1"/>
  <c r="D1351" i="1" s="1"/>
  <c r="C1352" i="1"/>
  <c r="D1352" i="1" s="1"/>
  <c r="C1353" i="1"/>
  <c r="D1353" i="1" s="1"/>
  <c r="C1354" i="1"/>
  <c r="D1354" i="1" s="1"/>
  <c r="C1355" i="1"/>
  <c r="D1355" i="1" s="1"/>
  <c r="C1356" i="1"/>
  <c r="D1356" i="1" s="1"/>
  <c r="C1357" i="1"/>
  <c r="D1357" i="1" s="1"/>
  <c r="C1358" i="1"/>
  <c r="D1358" i="1" s="1"/>
  <c r="C1359" i="1"/>
  <c r="D1359" i="1" s="1"/>
  <c r="C1360" i="1"/>
  <c r="D1360" i="1" s="1"/>
  <c r="C1361" i="1"/>
  <c r="D1361" i="1" s="1"/>
  <c r="C1362" i="1"/>
  <c r="D1362" i="1" s="1"/>
  <c r="C1363" i="1"/>
  <c r="D1363" i="1" s="1"/>
  <c r="C1364" i="1"/>
  <c r="D1364" i="1" s="1"/>
  <c r="C1365" i="1"/>
  <c r="D1365" i="1" s="1"/>
  <c r="C1366" i="1"/>
  <c r="D1366" i="1" s="1"/>
  <c r="C1367" i="1"/>
  <c r="D1367" i="1" s="1"/>
  <c r="C1368" i="1"/>
  <c r="D1368" i="1" s="1"/>
  <c r="C1369" i="1"/>
  <c r="D1369" i="1" s="1"/>
  <c r="C1370" i="1"/>
  <c r="D1370" i="1" s="1"/>
  <c r="C1371" i="1"/>
  <c r="D1371" i="1" s="1"/>
  <c r="C1372" i="1"/>
  <c r="D1372" i="1" s="1"/>
  <c r="C1373" i="1"/>
  <c r="D1373" i="1" s="1"/>
  <c r="C1374" i="1"/>
  <c r="D1374" i="1" s="1"/>
  <c r="C1375" i="1"/>
  <c r="D1375" i="1" s="1"/>
  <c r="C1376" i="1"/>
  <c r="D1376" i="1" s="1"/>
  <c r="C1377" i="1"/>
  <c r="D1377" i="1" s="1"/>
  <c r="C1378" i="1"/>
  <c r="D1378" i="1" s="1"/>
  <c r="C1379" i="1"/>
  <c r="D1379" i="1" s="1"/>
  <c r="C1380" i="1"/>
  <c r="D1380" i="1" s="1"/>
  <c r="C1381" i="1"/>
  <c r="D1381" i="1" s="1"/>
  <c r="C1382" i="1"/>
  <c r="D1382" i="1" s="1"/>
  <c r="C1383" i="1"/>
  <c r="D1383" i="1" s="1"/>
  <c r="C1384" i="1"/>
  <c r="D1384" i="1" s="1"/>
  <c r="C1385" i="1"/>
  <c r="D1385" i="1" s="1"/>
  <c r="C1386" i="1"/>
  <c r="D1386" i="1" s="1"/>
  <c r="C1387" i="1"/>
  <c r="D1387" i="1" s="1"/>
  <c r="C1388" i="1"/>
  <c r="D1388" i="1" s="1"/>
  <c r="C1389" i="1"/>
  <c r="D1389" i="1" s="1"/>
  <c r="E1389" i="1" s="1"/>
  <c r="C1390" i="1"/>
  <c r="D1390" i="1" s="1"/>
  <c r="E1390" i="1" s="1"/>
  <c r="C1391" i="1"/>
  <c r="D1391" i="1" s="1"/>
  <c r="E1391" i="1" s="1"/>
  <c r="C1392" i="1"/>
  <c r="D1392" i="1" s="1"/>
  <c r="E1392" i="1" s="1"/>
  <c r="C1393" i="1"/>
  <c r="D1393" i="1" s="1"/>
  <c r="E1393" i="1" s="1"/>
  <c r="C1394" i="1"/>
  <c r="D1394" i="1" s="1"/>
  <c r="E1394" i="1" s="1"/>
  <c r="C1395" i="1"/>
  <c r="D1395" i="1" s="1"/>
  <c r="E1395" i="1" s="1"/>
  <c r="C1396" i="1"/>
  <c r="D1396" i="1" s="1"/>
  <c r="E1396" i="1" s="1"/>
  <c r="C1397" i="1"/>
  <c r="D1397" i="1" s="1"/>
  <c r="E1397" i="1" s="1"/>
  <c r="C1398" i="1"/>
  <c r="D1398" i="1" s="1"/>
  <c r="E1398" i="1" s="1"/>
  <c r="C1399" i="1"/>
  <c r="D1399" i="1" s="1"/>
  <c r="E1399" i="1" s="1"/>
  <c r="C1400" i="1"/>
  <c r="D1400" i="1" s="1"/>
  <c r="E1400" i="1" s="1"/>
  <c r="C1401" i="1"/>
  <c r="D1401" i="1" s="1"/>
  <c r="E1401" i="1" s="1"/>
  <c r="C1402" i="1"/>
  <c r="D1402" i="1" s="1"/>
  <c r="E1402" i="1" s="1"/>
  <c r="C1403" i="1"/>
  <c r="D1403" i="1" s="1"/>
  <c r="E1403" i="1" s="1"/>
  <c r="C1404" i="1"/>
  <c r="D1404" i="1" s="1"/>
  <c r="E1404" i="1" s="1"/>
  <c r="C1405" i="1"/>
  <c r="D1405" i="1" s="1"/>
  <c r="E1405" i="1" s="1"/>
  <c r="C1406" i="1"/>
  <c r="D1406" i="1" s="1"/>
  <c r="E1406" i="1" s="1"/>
  <c r="C1407" i="1"/>
  <c r="D1407" i="1" s="1"/>
  <c r="E1407" i="1" s="1"/>
  <c r="C1408" i="1"/>
  <c r="D1408" i="1" s="1"/>
  <c r="E1408" i="1" s="1"/>
  <c r="C1409" i="1"/>
  <c r="D1409" i="1" s="1"/>
  <c r="E1409" i="1" s="1"/>
  <c r="C1410" i="1"/>
  <c r="D1410" i="1" s="1"/>
  <c r="E1410" i="1" s="1"/>
  <c r="C1411" i="1"/>
  <c r="D1411" i="1" s="1"/>
  <c r="E1411" i="1" s="1"/>
  <c r="C1412" i="1"/>
  <c r="D1412" i="1" s="1"/>
  <c r="E1412" i="1" s="1"/>
  <c r="C1413" i="1"/>
  <c r="D1413" i="1" s="1"/>
  <c r="E1413" i="1" s="1"/>
  <c r="C1414" i="1"/>
  <c r="D1414" i="1" s="1"/>
  <c r="E1414" i="1" s="1"/>
  <c r="C1415" i="1"/>
  <c r="D1415" i="1" s="1"/>
  <c r="E1415" i="1" s="1"/>
  <c r="C1416" i="1"/>
  <c r="D1416" i="1" s="1"/>
  <c r="E1416" i="1" s="1"/>
  <c r="C1417" i="1"/>
  <c r="D1417" i="1" s="1"/>
  <c r="E1417" i="1" s="1"/>
  <c r="C1418" i="1"/>
  <c r="D1418" i="1" s="1"/>
  <c r="E1418" i="1" s="1"/>
  <c r="C1419" i="1"/>
  <c r="D1419" i="1" s="1"/>
  <c r="E1419" i="1" s="1"/>
  <c r="C1420" i="1"/>
  <c r="D1420" i="1" s="1"/>
  <c r="E1420" i="1" s="1"/>
  <c r="C1421" i="1"/>
  <c r="D1421" i="1" s="1"/>
  <c r="E1421" i="1" s="1"/>
  <c r="C1422" i="1"/>
  <c r="D1422" i="1" s="1"/>
  <c r="E1422" i="1" s="1"/>
  <c r="C1423" i="1"/>
  <c r="D1423" i="1" s="1"/>
  <c r="E1423" i="1" s="1"/>
  <c r="C1424" i="1"/>
  <c r="D1424" i="1" s="1"/>
  <c r="E1424" i="1" s="1"/>
  <c r="C1425" i="1"/>
  <c r="D1425" i="1" s="1"/>
  <c r="E1425" i="1" s="1"/>
  <c r="C1426" i="1"/>
  <c r="D1426" i="1" s="1"/>
  <c r="E1426" i="1" s="1"/>
  <c r="C1427" i="1"/>
  <c r="D1427" i="1" s="1"/>
  <c r="E1427" i="1" s="1"/>
  <c r="C1428" i="1"/>
  <c r="D1428" i="1" s="1"/>
  <c r="E1428" i="1" s="1"/>
  <c r="C1429" i="1"/>
  <c r="D1429" i="1" s="1"/>
  <c r="E1429" i="1" s="1"/>
  <c r="C1430" i="1"/>
  <c r="D1430" i="1" s="1"/>
  <c r="E1430" i="1" s="1"/>
  <c r="C1431" i="1"/>
  <c r="D1431" i="1" s="1"/>
  <c r="E1431" i="1" s="1"/>
  <c r="C1432" i="1"/>
  <c r="D1432" i="1" s="1"/>
  <c r="E1432" i="1" s="1"/>
  <c r="C1433" i="1"/>
  <c r="D1433" i="1" s="1"/>
  <c r="E1433" i="1" s="1"/>
  <c r="C1434" i="1"/>
  <c r="D1434" i="1" s="1"/>
  <c r="E1434" i="1" s="1"/>
  <c r="C1435" i="1"/>
  <c r="D1435" i="1" s="1"/>
  <c r="E1435" i="1" s="1"/>
  <c r="C1436" i="1"/>
  <c r="D1436" i="1" s="1"/>
  <c r="E1436" i="1" s="1"/>
  <c r="C1437" i="1"/>
  <c r="D1437" i="1" s="1"/>
  <c r="E1437" i="1" s="1"/>
  <c r="C1438" i="1"/>
  <c r="D1438" i="1" s="1"/>
  <c r="E1438" i="1" s="1"/>
  <c r="C1439" i="1"/>
  <c r="D1439" i="1" s="1"/>
  <c r="E1439" i="1" s="1"/>
  <c r="C1440" i="1"/>
  <c r="D1440" i="1" s="1"/>
  <c r="E1440" i="1" s="1"/>
  <c r="C1441" i="1"/>
  <c r="D1441" i="1" s="1"/>
  <c r="E1441" i="1" s="1"/>
  <c r="C1442" i="1"/>
  <c r="D1442" i="1" s="1"/>
  <c r="E1442" i="1" s="1"/>
  <c r="C1443" i="1"/>
  <c r="D1443" i="1" s="1"/>
  <c r="E1443" i="1" s="1"/>
  <c r="C1444" i="1"/>
  <c r="D1444" i="1" s="1"/>
  <c r="E1444" i="1" s="1"/>
  <c r="C1445" i="1"/>
  <c r="D1445" i="1" s="1"/>
  <c r="E1445" i="1" s="1"/>
  <c r="C1446" i="1"/>
  <c r="D1446" i="1" s="1"/>
  <c r="E1446" i="1" s="1"/>
  <c r="E478" i="1" l="1"/>
  <c r="E358" i="1"/>
  <c r="E479" i="1"/>
  <c r="E359" i="1"/>
  <c r="E480" i="1"/>
  <c r="E360" i="1"/>
  <c r="E715" i="1"/>
  <c r="E707" i="1"/>
  <c r="E699" i="1"/>
  <c r="E691" i="1"/>
  <c r="E683" i="1"/>
  <c r="E675" i="1"/>
  <c r="E667" i="1"/>
  <c r="E659" i="1"/>
  <c r="E651" i="1"/>
  <c r="E643" i="1"/>
  <c r="E635" i="1"/>
  <c r="E627" i="1"/>
  <c r="E619" i="1"/>
  <c r="E611" i="1"/>
  <c r="E603" i="1"/>
  <c r="E595" i="1"/>
  <c r="E587" i="1"/>
  <c r="E579" i="1"/>
  <c r="E571" i="1"/>
  <c r="E563" i="1"/>
  <c r="E555" i="1"/>
  <c r="E547" i="1"/>
  <c r="E539" i="1"/>
  <c r="E531" i="1"/>
  <c r="E523" i="1"/>
  <c r="E515" i="1"/>
  <c r="E507" i="1"/>
  <c r="E499" i="1"/>
  <c r="E491" i="1"/>
  <c r="E483" i="1"/>
  <c r="E467" i="1"/>
  <c r="E459" i="1"/>
  <c r="E451" i="1"/>
  <c r="E443" i="1"/>
  <c r="E435" i="1"/>
  <c r="E427" i="1"/>
  <c r="E419" i="1"/>
  <c r="E411" i="1"/>
  <c r="E403" i="1"/>
  <c r="E395" i="1"/>
  <c r="E387" i="1"/>
  <c r="E379" i="1"/>
  <c r="E371" i="1"/>
  <c r="E481" i="1"/>
  <c r="E361" i="1"/>
  <c r="E376" i="1"/>
  <c r="E368" i="1"/>
  <c r="E717" i="1"/>
  <c r="E709" i="1"/>
  <c r="E701" i="1"/>
  <c r="E693" i="1"/>
  <c r="E685" i="1"/>
  <c r="E677" i="1"/>
  <c r="E669" i="1"/>
  <c r="E661" i="1"/>
  <c r="E653" i="1"/>
  <c r="E645" i="1"/>
  <c r="E637" i="1"/>
  <c r="E629" i="1"/>
  <c r="E621" i="1"/>
  <c r="E613" i="1"/>
  <c r="E605" i="1"/>
  <c r="E597" i="1"/>
  <c r="E589" i="1"/>
  <c r="E581" i="1"/>
  <c r="E573" i="1"/>
  <c r="E565" i="1"/>
  <c r="E557" i="1"/>
  <c r="E549" i="1"/>
  <c r="E541" i="1"/>
  <c r="E533" i="1"/>
  <c r="E525" i="1"/>
  <c r="E517" i="1"/>
  <c r="E509" i="1"/>
  <c r="E501" i="1"/>
  <c r="E493" i="1"/>
  <c r="E485" i="1"/>
  <c r="E469" i="1"/>
  <c r="E461" i="1"/>
  <c r="E445" i="1"/>
  <c r="E429" i="1"/>
  <c r="E413" i="1"/>
  <c r="E397" i="1"/>
  <c r="E381" i="1"/>
  <c r="E716" i="1"/>
  <c r="E708" i="1"/>
  <c r="E700" i="1"/>
  <c r="E692" i="1"/>
  <c r="E684" i="1"/>
  <c r="E676" i="1"/>
  <c r="E668" i="1"/>
  <c r="E660" i="1"/>
  <c r="E652" i="1"/>
  <c r="E644" i="1"/>
  <c r="E636" i="1"/>
  <c r="E628" i="1"/>
  <c r="E620" i="1"/>
  <c r="E612" i="1"/>
  <c r="E604" i="1"/>
  <c r="E596" i="1"/>
  <c r="E588" i="1"/>
  <c r="E580" i="1"/>
  <c r="E572" i="1"/>
  <c r="E564" i="1"/>
  <c r="E556" i="1"/>
  <c r="E548" i="1"/>
  <c r="E540" i="1"/>
  <c r="E532" i="1"/>
  <c r="E524" i="1"/>
  <c r="E516" i="1"/>
  <c r="E508" i="1"/>
  <c r="E500" i="1"/>
  <c r="E492" i="1"/>
  <c r="E484" i="1"/>
  <c r="E468" i="1"/>
  <c r="E460" i="1"/>
  <c r="E452" i="1"/>
  <c r="E444" i="1"/>
  <c r="E714" i="1"/>
  <c r="E706" i="1"/>
  <c r="E698" i="1"/>
  <c r="E690" i="1"/>
  <c r="E682" i="1"/>
  <c r="E674" i="1"/>
  <c r="E666" i="1"/>
  <c r="E658" i="1"/>
  <c r="E650" i="1"/>
  <c r="E642" i="1"/>
  <c r="E634" i="1"/>
  <c r="E626" i="1"/>
  <c r="E618" i="1"/>
  <c r="E610" i="1"/>
  <c r="E602" i="1"/>
  <c r="E594" i="1"/>
  <c r="E586" i="1"/>
  <c r="E578" i="1"/>
  <c r="E570" i="1"/>
  <c r="E562" i="1"/>
  <c r="E554" i="1"/>
  <c r="E546" i="1"/>
  <c r="E538" i="1"/>
  <c r="E530" i="1"/>
  <c r="E522" i="1"/>
  <c r="E514" i="1"/>
  <c r="E506" i="1"/>
  <c r="E498" i="1"/>
  <c r="E490" i="1"/>
  <c r="E482" i="1"/>
  <c r="E466" i="1"/>
  <c r="E458" i="1"/>
  <c r="E450" i="1"/>
  <c r="E442" i="1"/>
  <c r="E434" i="1"/>
  <c r="E721" i="1"/>
  <c r="E713" i="1"/>
  <c r="E705" i="1"/>
  <c r="E697" i="1"/>
  <c r="E689" i="1"/>
  <c r="E681" i="1"/>
  <c r="E673" i="1"/>
  <c r="E665" i="1"/>
  <c r="E657" i="1"/>
  <c r="E649" i="1"/>
  <c r="E641" i="1"/>
  <c r="E633" i="1"/>
  <c r="E625" i="1"/>
  <c r="E617" i="1"/>
  <c r="E609" i="1"/>
  <c r="E601" i="1"/>
  <c r="E593" i="1"/>
  <c r="E585" i="1"/>
  <c r="E577" i="1"/>
  <c r="E569" i="1"/>
  <c r="E561" i="1"/>
  <c r="E553" i="1"/>
  <c r="E545" i="1"/>
  <c r="E537" i="1"/>
  <c r="E529" i="1"/>
  <c r="E521" i="1"/>
  <c r="E513" i="1"/>
  <c r="E505" i="1"/>
  <c r="E497" i="1"/>
  <c r="E489" i="1"/>
  <c r="E465" i="1"/>
  <c r="E457" i="1"/>
  <c r="E449" i="1"/>
  <c r="E441" i="1"/>
  <c r="E720" i="1"/>
  <c r="E712" i="1"/>
  <c r="E704" i="1"/>
  <c r="E696" i="1"/>
  <c r="E688" i="1"/>
  <c r="E680" i="1"/>
  <c r="E672" i="1"/>
  <c r="E664" i="1"/>
  <c r="E656" i="1"/>
  <c r="E648" i="1"/>
  <c r="E640" i="1"/>
  <c r="E632" i="1"/>
  <c r="E624" i="1"/>
  <c r="E616" i="1"/>
  <c r="E608" i="1"/>
  <c r="E600" i="1"/>
  <c r="E592" i="1"/>
  <c r="E584" i="1"/>
  <c r="E576" i="1"/>
  <c r="E568" i="1"/>
  <c r="E560" i="1"/>
  <c r="E552" i="1"/>
  <c r="E544" i="1"/>
  <c r="E536" i="1"/>
  <c r="E528" i="1"/>
  <c r="E520" i="1"/>
  <c r="E512" i="1"/>
  <c r="E504" i="1"/>
  <c r="E496" i="1"/>
  <c r="E488" i="1"/>
  <c r="E464" i="1"/>
  <c r="E456" i="1"/>
  <c r="E448" i="1"/>
  <c r="E440" i="1"/>
  <c r="E432" i="1"/>
  <c r="E424" i="1"/>
  <c r="E416" i="1"/>
  <c r="E408" i="1"/>
  <c r="E400" i="1"/>
  <c r="E392" i="1"/>
  <c r="E384" i="1"/>
  <c r="E719" i="1"/>
  <c r="E711" i="1"/>
  <c r="E703" i="1"/>
  <c r="E695" i="1"/>
  <c r="E687" i="1"/>
  <c r="E679" i="1"/>
  <c r="E671" i="1"/>
  <c r="E663" i="1"/>
  <c r="E655" i="1"/>
  <c r="E647" i="1"/>
  <c r="E639" i="1"/>
  <c r="E631" i="1"/>
  <c r="E623" i="1"/>
  <c r="E615" i="1"/>
  <c r="E607" i="1"/>
  <c r="E599" i="1"/>
  <c r="E591" i="1"/>
  <c r="E583" i="1"/>
  <c r="E575" i="1"/>
  <c r="E567" i="1"/>
  <c r="E559" i="1"/>
  <c r="E551" i="1"/>
  <c r="E543" i="1"/>
  <c r="E535" i="1"/>
  <c r="E527" i="1"/>
  <c r="E519" i="1"/>
  <c r="E511" i="1"/>
  <c r="E503" i="1"/>
  <c r="E495" i="1"/>
  <c r="E487" i="1"/>
  <c r="E471" i="1"/>
  <c r="E463" i="1"/>
  <c r="E455" i="1"/>
  <c r="E447" i="1"/>
  <c r="E918" i="1"/>
  <c r="E838" i="1"/>
  <c r="D726" i="1"/>
  <c r="E726" i="1" s="1"/>
  <c r="E718" i="1"/>
  <c r="E710" i="1"/>
  <c r="E702" i="1"/>
  <c r="E694" i="1"/>
  <c r="E686" i="1"/>
  <c r="E678" i="1"/>
  <c r="E670" i="1"/>
  <c r="E662" i="1"/>
  <c r="E654" i="1"/>
  <c r="E646" i="1"/>
  <c r="E638" i="1"/>
  <c r="E630" i="1"/>
  <c r="E622" i="1"/>
  <c r="E614" i="1"/>
  <c r="E606" i="1"/>
  <c r="E598" i="1"/>
  <c r="E590" i="1"/>
  <c r="E582" i="1"/>
  <c r="E574" i="1"/>
  <c r="E566" i="1"/>
  <c r="E558" i="1"/>
  <c r="E550" i="1"/>
  <c r="E542" i="1"/>
  <c r="E534" i="1"/>
  <c r="E526" i="1"/>
  <c r="E518" i="1"/>
  <c r="E510" i="1"/>
  <c r="E502" i="1"/>
  <c r="E494" i="1"/>
  <c r="E486" i="1"/>
  <c r="E470" i="1"/>
  <c r="E462" i="1"/>
  <c r="E454" i="1"/>
  <c r="E446" i="1"/>
  <c r="E363" i="1"/>
  <c r="E426" i="1"/>
  <c r="E418" i="1"/>
  <c r="E410" i="1"/>
  <c r="E402" i="1"/>
  <c r="E394" i="1"/>
  <c r="E386" i="1"/>
  <c r="E378" i="1"/>
  <c r="E370" i="1"/>
  <c r="E362" i="1"/>
  <c r="E433" i="1"/>
  <c r="E425" i="1"/>
  <c r="E417" i="1"/>
  <c r="E409" i="1"/>
  <c r="E401" i="1"/>
  <c r="E393" i="1"/>
  <c r="E385" i="1"/>
  <c r="E377" i="1"/>
  <c r="E369" i="1"/>
  <c r="E439" i="1"/>
  <c r="E431" i="1"/>
  <c r="E423" i="1"/>
  <c r="E415" i="1"/>
  <c r="E407" i="1"/>
  <c r="E399" i="1"/>
  <c r="E391" i="1"/>
  <c r="E383" i="1"/>
  <c r="E375" i="1"/>
  <c r="E367" i="1"/>
  <c r="J13" i="1"/>
  <c r="E7" i="1"/>
  <c r="E438" i="1"/>
  <c r="E430" i="1"/>
  <c r="E422" i="1"/>
  <c r="E414" i="1"/>
  <c r="E406" i="1"/>
  <c r="E398" i="1"/>
  <c r="E390" i="1"/>
  <c r="E382" i="1"/>
  <c r="E374" i="1"/>
  <c r="E366" i="1"/>
  <c r="E453" i="1"/>
  <c r="E437" i="1"/>
  <c r="E421" i="1"/>
  <c r="E405" i="1"/>
  <c r="E389" i="1"/>
  <c r="E373" i="1"/>
  <c r="E365" i="1"/>
  <c r="E436" i="1"/>
  <c r="E428" i="1"/>
  <c r="E420" i="1"/>
  <c r="E412" i="1"/>
  <c r="E404" i="1"/>
  <c r="E396" i="1"/>
  <c r="E388" i="1"/>
  <c r="E380" i="1"/>
  <c r="E372" i="1"/>
  <c r="E364" i="1"/>
  <c r="E806" i="1" l="1"/>
  <c r="E854" i="1"/>
  <c r="E758" i="1"/>
  <c r="E766" i="1"/>
  <c r="E1279" i="1"/>
  <c r="E1009" i="1"/>
  <c r="E748" i="1"/>
  <c r="E884" i="1"/>
  <c r="E1022" i="1"/>
  <c r="E885" i="1"/>
  <c r="E782" i="1"/>
  <c r="E1280" i="1"/>
  <c r="E1010" i="1"/>
  <c r="E749" i="1"/>
  <c r="E830" i="1"/>
  <c r="E1070" i="1"/>
  <c r="E1086" i="1"/>
  <c r="E750" i="1"/>
  <c r="E1134" i="1"/>
  <c r="E886" i="1"/>
  <c r="E774" i="1"/>
  <c r="E894" i="1"/>
  <c r="E790" i="1"/>
  <c r="E934" i="1"/>
  <c r="E1281" i="1"/>
  <c r="E798" i="1"/>
  <c r="E950" i="1"/>
  <c r="E1011" i="1"/>
  <c r="E822" i="1"/>
  <c r="E982" i="1"/>
  <c r="E998" i="1"/>
  <c r="E1282" i="1"/>
  <c r="C7" i="2"/>
  <c r="E751" i="1"/>
  <c r="E887" i="1"/>
  <c r="E1012" i="1"/>
  <c r="E814" i="1"/>
  <c r="E910" i="1"/>
  <c r="E974" i="1"/>
  <c r="E1046" i="1"/>
  <c r="E1110" i="1"/>
  <c r="E815" i="1"/>
  <c r="E911" i="1"/>
  <c r="E975" i="1"/>
  <c r="E1047" i="1"/>
  <c r="E1111" i="1"/>
  <c r="E1175" i="1"/>
  <c r="E776" i="1"/>
  <c r="E840" i="1"/>
  <c r="E928" i="1"/>
  <c r="E992" i="1"/>
  <c r="E769" i="1"/>
  <c r="E833" i="1"/>
  <c r="E921" i="1"/>
  <c r="E985" i="1"/>
  <c r="E1057" i="1"/>
  <c r="E1121" i="1"/>
  <c r="E1185" i="1"/>
  <c r="E786" i="1"/>
  <c r="E850" i="1"/>
  <c r="E938" i="1"/>
  <c r="E1002" i="1"/>
  <c r="E1074" i="1"/>
  <c r="E1138" i="1"/>
  <c r="E795" i="1"/>
  <c r="E756" i="1"/>
  <c r="E820" i="1"/>
  <c r="E916" i="1"/>
  <c r="E980" i="1"/>
  <c r="E1060" i="1"/>
  <c r="E757" i="1"/>
  <c r="E821" i="1"/>
  <c r="E917" i="1"/>
  <c r="E981" i="1"/>
  <c r="E1053" i="1"/>
  <c r="E1117" i="1"/>
  <c r="E1174" i="1"/>
  <c r="E1238" i="1"/>
  <c r="E1334" i="1"/>
  <c r="E1328" i="1"/>
  <c r="E1207" i="1"/>
  <c r="E1303" i="1"/>
  <c r="E1367" i="1"/>
  <c r="E1288" i="1"/>
  <c r="E1316" i="1"/>
  <c r="E1080" i="1"/>
  <c r="E1144" i="1"/>
  <c r="E1248" i="1"/>
  <c r="E1379" i="1"/>
  <c r="E1241" i="1"/>
  <c r="E1337" i="1"/>
  <c r="E1370" i="1"/>
  <c r="E1251" i="1"/>
  <c r="E1194" i="1"/>
  <c r="E1290" i="1"/>
  <c r="E1362" i="1"/>
  <c r="E1299" i="1"/>
  <c r="E907" i="1"/>
  <c r="E971" i="1"/>
  <c r="E1051" i="1"/>
  <c r="E1195" i="1"/>
  <c r="E1100" i="1"/>
  <c r="E1164" i="1"/>
  <c r="E1228" i="1"/>
  <c r="E1173" i="1"/>
  <c r="E1237" i="1"/>
  <c r="E1333" i="1"/>
  <c r="E1054" i="1"/>
  <c r="E1118" i="1"/>
  <c r="E759" i="1"/>
  <c r="E823" i="1"/>
  <c r="E919" i="1"/>
  <c r="E983" i="1"/>
  <c r="E1055" i="1"/>
  <c r="E1119" i="1"/>
  <c r="E1183" i="1"/>
  <c r="E784" i="1"/>
  <c r="E848" i="1"/>
  <c r="E936" i="1"/>
  <c r="E1000" i="1"/>
  <c r="E777" i="1"/>
  <c r="E841" i="1"/>
  <c r="E929" i="1"/>
  <c r="E993" i="1"/>
  <c r="E1065" i="1"/>
  <c r="E1129" i="1"/>
  <c r="E794" i="1"/>
  <c r="E858" i="1"/>
  <c r="E946" i="1"/>
  <c r="E1018" i="1"/>
  <c r="E1082" i="1"/>
  <c r="E1146" i="1"/>
  <c r="E803" i="1"/>
  <c r="E764" i="1"/>
  <c r="E828" i="1"/>
  <c r="E924" i="1"/>
  <c r="E988" i="1"/>
  <c r="E1068" i="1"/>
  <c r="E765" i="1"/>
  <c r="E829" i="1"/>
  <c r="E925" i="1"/>
  <c r="E989" i="1"/>
  <c r="E1061" i="1"/>
  <c r="E1125" i="1"/>
  <c r="E1182" i="1"/>
  <c r="E1246" i="1"/>
  <c r="E1342" i="1"/>
  <c r="E1352" i="1"/>
  <c r="E1215" i="1"/>
  <c r="E1311" i="1"/>
  <c r="E1375" i="1"/>
  <c r="E1312" i="1"/>
  <c r="E1364" i="1"/>
  <c r="E1088" i="1"/>
  <c r="E1152" i="1"/>
  <c r="E1304" i="1"/>
  <c r="E1348" i="1"/>
  <c r="E1249" i="1"/>
  <c r="E1345" i="1"/>
  <c r="E1386" i="1"/>
  <c r="E1323" i="1"/>
  <c r="E1202" i="1"/>
  <c r="E1298" i="1"/>
  <c r="E1378" i="1"/>
  <c r="E1339" i="1"/>
  <c r="E915" i="1"/>
  <c r="E979" i="1"/>
  <c r="E1059" i="1"/>
  <c r="E1235" i="1"/>
  <c r="E1108" i="1"/>
  <c r="E1172" i="1"/>
  <c r="E1236" i="1"/>
  <c r="E1181" i="1"/>
  <c r="E1245" i="1"/>
  <c r="E1341" i="1"/>
  <c r="E926" i="1"/>
  <c r="E990" i="1"/>
  <c r="E1062" i="1"/>
  <c r="E1126" i="1"/>
  <c r="E767" i="1"/>
  <c r="E831" i="1"/>
  <c r="E927" i="1"/>
  <c r="E991" i="1"/>
  <c r="E1063" i="1"/>
  <c r="E1127" i="1"/>
  <c r="E1191" i="1"/>
  <c r="E792" i="1"/>
  <c r="E856" i="1"/>
  <c r="E944" i="1"/>
  <c r="E1016" i="1"/>
  <c r="E785" i="1"/>
  <c r="E849" i="1"/>
  <c r="E937" i="1"/>
  <c r="E1001" i="1"/>
  <c r="E1073" i="1"/>
  <c r="E1137" i="1"/>
  <c r="E802" i="1"/>
  <c r="E890" i="1"/>
  <c r="E954" i="1"/>
  <c r="E1026" i="1"/>
  <c r="E1090" i="1"/>
  <c r="E1154" i="1"/>
  <c r="E811" i="1"/>
  <c r="E772" i="1"/>
  <c r="E836" i="1"/>
  <c r="E932" i="1"/>
  <c r="E996" i="1"/>
  <c r="E1076" i="1"/>
  <c r="E773" i="1"/>
  <c r="E837" i="1"/>
  <c r="E933" i="1"/>
  <c r="E997" i="1"/>
  <c r="E1069" i="1"/>
  <c r="E1133" i="1"/>
  <c r="E1190" i="1"/>
  <c r="E1286" i="1"/>
  <c r="E1350" i="1"/>
  <c r="E1376" i="1"/>
  <c r="E1223" i="1"/>
  <c r="E1319" i="1"/>
  <c r="E1383" i="1"/>
  <c r="E1336" i="1"/>
  <c r="E1032" i="1"/>
  <c r="E1096" i="1"/>
  <c r="E1160" i="1"/>
  <c r="E1320" i="1"/>
  <c r="E1193" i="1"/>
  <c r="E1289" i="1"/>
  <c r="E1353" i="1"/>
  <c r="E1091" i="1"/>
  <c r="E1371" i="1"/>
  <c r="E1210" i="1"/>
  <c r="E1306" i="1"/>
  <c r="E1083" i="1"/>
  <c r="E1308" i="1"/>
  <c r="E923" i="1"/>
  <c r="E987" i="1"/>
  <c r="E1067" i="1"/>
  <c r="E1307" i="1"/>
  <c r="E1116" i="1"/>
  <c r="E1180" i="1"/>
  <c r="E1244" i="1"/>
  <c r="E1189" i="1"/>
  <c r="E1285" i="1"/>
  <c r="E1349" i="1"/>
  <c r="E775" i="1"/>
  <c r="E839" i="1"/>
  <c r="E935" i="1"/>
  <c r="E999" i="1"/>
  <c r="E1071" i="1"/>
  <c r="E1135" i="1"/>
  <c r="E1199" i="1"/>
  <c r="E800" i="1"/>
  <c r="E888" i="1"/>
  <c r="E952" i="1"/>
  <c r="E1024" i="1"/>
  <c r="E793" i="1"/>
  <c r="E857" i="1"/>
  <c r="E945" i="1"/>
  <c r="E1017" i="1"/>
  <c r="E1081" i="1"/>
  <c r="E1145" i="1"/>
  <c r="E810" i="1"/>
  <c r="E898" i="1"/>
  <c r="E962" i="1"/>
  <c r="E1034" i="1"/>
  <c r="E1098" i="1"/>
  <c r="E755" i="1"/>
  <c r="E819" i="1"/>
  <c r="E780" i="1"/>
  <c r="E844" i="1"/>
  <c r="E940" i="1"/>
  <c r="E1020" i="1"/>
  <c r="E781" i="1"/>
  <c r="E845" i="1"/>
  <c r="E941" i="1"/>
  <c r="E1013" i="1"/>
  <c r="E1077" i="1"/>
  <c r="E1141" i="1"/>
  <c r="E1198" i="1"/>
  <c r="E1294" i="1"/>
  <c r="E1358" i="1"/>
  <c r="E1219" i="1"/>
  <c r="E1231" i="1"/>
  <c r="E1327" i="1"/>
  <c r="E1176" i="1"/>
  <c r="E1360" i="1"/>
  <c r="E1040" i="1"/>
  <c r="E1104" i="1"/>
  <c r="E1168" i="1"/>
  <c r="E1344" i="1"/>
  <c r="E1201" i="1"/>
  <c r="E1297" i="1"/>
  <c r="E1361" i="1"/>
  <c r="E1115" i="1"/>
  <c r="E1340" i="1"/>
  <c r="E1218" i="1"/>
  <c r="E1314" i="1"/>
  <c r="E1107" i="1"/>
  <c r="E1380" i="1"/>
  <c r="E931" i="1"/>
  <c r="E995" i="1"/>
  <c r="E1075" i="1"/>
  <c r="E1347" i="1"/>
  <c r="E1124" i="1"/>
  <c r="E1188" i="1"/>
  <c r="E1252" i="1"/>
  <c r="E1197" i="1"/>
  <c r="E1293" i="1"/>
  <c r="E1357" i="1"/>
  <c r="E846" i="1"/>
  <c r="E942" i="1"/>
  <c r="E1014" i="1"/>
  <c r="E1078" i="1"/>
  <c r="E1142" i="1"/>
  <c r="E783" i="1"/>
  <c r="E847" i="1"/>
  <c r="E943" i="1"/>
  <c r="E1015" i="1"/>
  <c r="E1079" i="1"/>
  <c r="E1143" i="1"/>
  <c r="E808" i="1"/>
  <c r="E896" i="1"/>
  <c r="E960" i="1"/>
  <c r="E801" i="1"/>
  <c r="E889" i="1"/>
  <c r="E953" i="1"/>
  <c r="E1025" i="1"/>
  <c r="E1089" i="1"/>
  <c r="E1153" i="1"/>
  <c r="E754" i="1"/>
  <c r="E818" i="1"/>
  <c r="E906" i="1"/>
  <c r="E970" i="1"/>
  <c r="E1042" i="1"/>
  <c r="E1106" i="1"/>
  <c r="E763" i="1"/>
  <c r="E827" i="1"/>
  <c r="E788" i="1"/>
  <c r="E852" i="1"/>
  <c r="E948" i="1"/>
  <c r="E1028" i="1"/>
  <c r="E789" i="1"/>
  <c r="E853" i="1"/>
  <c r="E949" i="1"/>
  <c r="E1021" i="1"/>
  <c r="E1085" i="1"/>
  <c r="E1149" i="1"/>
  <c r="E1206" i="1"/>
  <c r="E1302" i="1"/>
  <c r="E1366" i="1"/>
  <c r="E1291" i="1"/>
  <c r="E1239" i="1"/>
  <c r="E1335" i="1"/>
  <c r="E1192" i="1"/>
  <c r="E1384" i="1"/>
  <c r="E1048" i="1"/>
  <c r="E1112" i="1"/>
  <c r="E1184" i="1"/>
  <c r="E1368" i="1"/>
  <c r="E1209" i="1"/>
  <c r="E1305" i="1"/>
  <c r="E1369" i="1"/>
  <c r="E1131" i="1"/>
  <c r="E1162" i="1"/>
  <c r="E1226" i="1"/>
  <c r="E1322" i="1"/>
  <c r="E1139" i="1"/>
  <c r="E843" i="1"/>
  <c r="E939" i="1"/>
  <c r="E1019" i="1"/>
  <c r="E1099" i="1"/>
  <c r="E1387" i="1"/>
  <c r="E1132" i="1"/>
  <c r="E1196" i="1"/>
  <c r="E1284" i="1"/>
  <c r="E1205" i="1"/>
  <c r="E1301" i="1"/>
  <c r="E1365" i="1"/>
  <c r="E1150" i="1"/>
  <c r="E791" i="1"/>
  <c r="E855" i="1"/>
  <c r="E951" i="1"/>
  <c r="E1023" i="1"/>
  <c r="E1087" i="1"/>
  <c r="E1151" i="1"/>
  <c r="E752" i="1"/>
  <c r="E816" i="1"/>
  <c r="E904" i="1"/>
  <c r="E968" i="1"/>
  <c r="E809" i="1"/>
  <c r="E897" i="1"/>
  <c r="E961" i="1"/>
  <c r="E1033" i="1"/>
  <c r="E1097" i="1"/>
  <c r="E1161" i="1"/>
  <c r="E762" i="1"/>
  <c r="E826" i="1"/>
  <c r="E914" i="1"/>
  <c r="E978" i="1"/>
  <c r="E1050" i="1"/>
  <c r="E1114" i="1"/>
  <c r="E771" i="1"/>
  <c r="E835" i="1"/>
  <c r="E796" i="1"/>
  <c r="E892" i="1"/>
  <c r="E956" i="1"/>
  <c r="E1036" i="1"/>
  <c r="E797" i="1"/>
  <c r="E893" i="1"/>
  <c r="E957" i="1"/>
  <c r="E1029" i="1"/>
  <c r="E1093" i="1"/>
  <c r="E1157" i="1"/>
  <c r="E1214" i="1"/>
  <c r="E1310" i="1"/>
  <c r="E1374" i="1"/>
  <c r="E1355" i="1"/>
  <c r="E1247" i="1"/>
  <c r="E1343" i="1"/>
  <c r="E1208" i="1"/>
  <c r="E1243" i="1"/>
  <c r="E1056" i="1"/>
  <c r="E1120" i="1"/>
  <c r="E1200" i="1"/>
  <c r="E1227" i="1"/>
  <c r="E1217" i="1"/>
  <c r="E1313" i="1"/>
  <c r="E1377" i="1"/>
  <c r="E1155" i="1"/>
  <c r="E1170" i="1"/>
  <c r="E1234" i="1"/>
  <c r="E1330" i="1"/>
  <c r="E1163" i="1"/>
  <c r="E851" i="1"/>
  <c r="E947" i="1"/>
  <c r="E1027" i="1"/>
  <c r="E1123" i="1"/>
  <c r="E1356" i="1"/>
  <c r="E1140" i="1"/>
  <c r="E1204" i="1"/>
  <c r="E1292" i="1"/>
  <c r="E1213" i="1"/>
  <c r="E1309" i="1"/>
  <c r="E1373" i="1"/>
  <c r="D6" i="2"/>
  <c r="E958" i="1"/>
  <c r="E1030" i="1"/>
  <c r="E1094" i="1"/>
  <c r="E1158" i="1"/>
  <c r="E799" i="1"/>
  <c r="E895" i="1"/>
  <c r="E959" i="1"/>
  <c r="E1031" i="1"/>
  <c r="E1095" i="1"/>
  <c r="E1159" i="1"/>
  <c r="E760" i="1"/>
  <c r="E824" i="1"/>
  <c r="E912" i="1"/>
  <c r="E976" i="1"/>
  <c r="E753" i="1"/>
  <c r="E817" i="1"/>
  <c r="E905" i="1"/>
  <c r="E969" i="1"/>
  <c r="E1041" i="1"/>
  <c r="E1105" i="1"/>
  <c r="E1169" i="1"/>
  <c r="E770" i="1"/>
  <c r="E834" i="1"/>
  <c r="E922" i="1"/>
  <c r="E986" i="1"/>
  <c r="E1058" i="1"/>
  <c r="E1122" i="1"/>
  <c r="E779" i="1"/>
  <c r="E804" i="1"/>
  <c r="E900" i="1"/>
  <c r="E964" i="1"/>
  <c r="E1044" i="1"/>
  <c r="E805" i="1"/>
  <c r="E901" i="1"/>
  <c r="E965" i="1"/>
  <c r="E1037" i="1"/>
  <c r="E1101" i="1"/>
  <c r="E1165" i="1"/>
  <c r="E1222" i="1"/>
  <c r="E1318" i="1"/>
  <c r="E1382" i="1"/>
  <c r="E1300" i="1"/>
  <c r="E1287" i="1"/>
  <c r="E1351" i="1"/>
  <c r="E1224" i="1"/>
  <c r="E1315" i="1"/>
  <c r="E1064" i="1"/>
  <c r="E1128" i="1"/>
  <c r="E1216" i="1"/>
  <c r="E1283" i="1"/>
  <c r="E1225" i="1"/>
  <c r="E1321" i="1"/>
  <c r="E1385" i="1"/>
  <c r="E1179" i="1"/>
  <c r="E1178" i="1"/>
  <c r="E1242" i="1"/>
  <c r="E1338" i="1"/>
  <c r="E1187" i="1"/>
  <c r="E891" i="1"/>
  <c r="E955" i="1"/>
  <c r="E1035" i="1"/>
  <c r="E1147" i="1"/>
  <c r="E1084" i="1"/>
  <c r="E1148" i="1"/>
  <c r="E1212" i="1"/>
  <c r="E1324" i="1"/>
  <c r="E1221" i="1"/>
  <c r="E1317" i="1"/>
  <c r="E1381" i="1"/>
  <c r="E902" i="1"/>
  <c r="E966" i="1"/>
  <c r="E1038" i="1"/>
  <c r="E1102" i="1"/>
  <c r="E807" i="1"/>
  <c r="E903" i="1"/>
  <c r="E967" i="1"/>
  <c r="E1039" i="1"/>
  <c r="E1103" i="1"/>
  <c r="E1167" i="1"/>
  <c r="E768" i="1"/>
  <c r="E832" i="1"/>
  <c r="E920" i="1"/>
  <c r="E984" i="1"/>
  <c r="E761" i="1"/>
  <c r="E825" i="1"/>
  <c r="E913" i="1"/>
  <c r="E977" i="1"/>
  <c r="E1049" i="1"/>
  <c r="E1113" i="1"/>
  <c r="E1177" i="1"/>
  <c r="E778" i="1"/>
  <c r="E842" i="1"/>
  <c r="E930" i="1"/>
  <c r="E994" i="1"/>
  <c r="E1066" i="1"/>
  <c r="E1130" i="1"/>
  <c r="E787" i="1"/>
  <c r="E812" i="1"/>
  <c r="E908" i="1"/>
  <c r="E972" i="1"/>
  <c r="E1052" i="1"/>
  <c r="E813" i="1"/>
  <c r="E909" i="1"/>
  <c r="E973" i="1"/>
  <c r="E1045" i="1"/>
  <c r="E1109" i="1"/>
  <c r="E1166" i="1"/>
  <c r="E1230" i="1"/>
  <c r="E1326" i="1"/>
  <c r="E1296" i="1"/>
  <c r="E1372" i="1"/>
  <c r="E1295" i="1"/>
  <c r="E1359" i="1"/>
  <c r="E1240" i="1"/>
  <c r="E1363" i="1"/>
  <c r="E1072" i="1"/>
  <c r="E1136" i="1"/>
  <c r="E1232" i="1"/>
  <c r="E1331" i="1"/>
  <c r="E1233" i="1"/>
  <c r="E1329" i="1"/>
  <c r="E1354" i="1"/>
  <c r="E1203" i="1"/>
  <c r="E1186" i="1"/>
  <c r="E1250" i="1"/>
  <c r="E1346" i="1"/>
  <c r="E1211" i="1"/>
  <c r="E899" i="1"/>
  <c r="E963" i="1"/>
  <c r="E1043" i="1"/>
  <c r="E1171" i="1"/>
  <c r="E1092" i="1"/>
  <c r="E1156" i="1"/>
  <c r="E1220" i="1"/>
  <c r="E1388" i="1"/>
  <c r="E1229" i="1"/>
  <c r="E1325" i="1"/>
  <c r="E1332" i="1"/>
  <c r="C8" i="2" l="1"/>
  <c r="C9" i="2" s="1"/>
  <c r="C10" i="2" s="1"/>
  <c r="C11" i="2" s="1"/>
  <c r="C12" i="2" s="1"/>
  <c r="C13" i="2" s="1"/>
  <c r="C14" i="2" s="1"/>
  <c r="C15" i="2" s="1"/>
  <c r="E6" i="2"/>
  <c r="D7" i="2"/>
  <c r="D8" i="2" s="1"/>
  <c r="D9" i="2" s="1"/>
  <c r="D10" i="2" s="1"/>
  <c r="D11" i="2" s="1"/>
  <c r="D12" i="2" s="1"/>
  <c r="D13" i="2" s="1"/>
  <c r="D14" i="2" s="1"/>
  <c r="D15" i="2" s="1"/>
  <c r="F6" i="2" l="1"/>
  <c r="E7" i="2"/>
  <c r="E8" i="2" s="1"/>
  <c r="E9" i="2" s="1"/>
  <c r="E10" i="2" s="1"/>
  <c r="E11" i="2" s="1"/>
  <c r="E12" i="2" s="1"/>
  <c r="E13" i="2" s="1"/>
  <c r="E14" i="2" s="1"/>
  <c r="E15" i="2" s="1"/>
  <c r="G6" i="2" l="1"/>
  <c r="F7" i="2"/>
  <c r="F8" i="2" s="1"/>
  <c r="F9" i="2" s="1"/>
  <c r="F10" i="2" s="1"/>
  <c r="F11" i="2" s="1"/>
  <c r="F12" i="2" s="1"/>
  <c r="F13" i="2" s="1"/>
  <c r="F14" i="2" s="1"/>
  <c r="F15" i="2" s="1"/>
  <c r="H6" i="2" l="1"/>
  <c r="G7" i="2"/>
  <c r="G8" i="2" s="1"/>
  <c r="G9" i="2" s="1"/>
  <c r="G10" i="2" s="1"/>
  <c r="G11" i="2" s="1"/>
  <c r="G12" i="2" s="1"/>
  <c r="G13" i="2" s="1"/>
  <c r="G14" i="2" s="1"/>
  <c r="G15" i="2" s="1"/>
  <c r="I6" i="2" l="1"/>
  <c r="H7" i="2"/>
  <c r="H8" i="2" s="1"/>
  <c r="H9" i="2" s="1"/>
  <c r="H10" i="2" s="1"/>
  <c r="H11" i="2" s="1"/>
  <c r="H12" i="2" s="1"/>
  <c r="H13" i="2" s="1"/>
  <c r="H14" i="2" s="1"/>
  <c r="H15" i="2" s="1"/>
  <c r="J6" i="2" l="1"/>
  <c r="I7" i="2"/>
  <c r="I8" i="2" s="1"/>
  <c r="I9" i="2" s="1"/>
  <c r="I10" i="2" s="1"/>
  <c r="I11" i="2" s="1"/>
  <c r="I12" i="2" s="1"/>
  <c r="I13" i="2" s="1"/>
  <c r="I14" i="2" s="1"/>
  <c r="I15" i="2" s="1"/>
  <c r="K6" i="2" l="1"/>
  <c r="J7" i="2"/>
  <c r="J8" i="2" s="1"/>
  <c r="J9" i="2" s="1"/>
  <c r="J10" i="2" s="1"/>
  <c r="J11" i="2" s="1"/>
  <c r="J12" i="2" s="1"/>
  <c r="J13" i="2" s="1"/>
  <c r="J14" i="2" s="1"/>
  <c r="J15" i="2" s="1"/>
  <c r="L6" i="2" l="1"/>
  <c r="K7" i="2"/>
  <c r="K8" i="2" s="1"/>
  <c r="K9" i="2" s="1"/>
  <c r="K10" i="2" s="1"/>
  <c r="K11" i="2" s="1"/>
  <c r="K12" i="2" s="1"/>
  <c r="K13" i="2" s="1"/>
  <c r="K14" i="2" s="1"/>
  <c r="K15" i="2" s="1"/>
  <c r="M6" i="2" l="1"/>
  <c r="L7" i="2"/>
  <c r="L8" i="2" s="1"/>
  <c r="L9" i="2" s="1"/>
  <c r="L10" i="2" s="1"/>
  <c r="L11" i="2" s="1"/>
  <c r="L12" i="2" s="1"/>
  <c r="L13" i="2" s="1"/>
  <c r="L14" i="2" s="1"/>
  <c r="L15" i="2" s="1"/>
  <c r="N6" i="2" l="1"/>
  <c r="M7" i="2"/>
  <c r="M8" i="2" s="1"/>
  <c r="M9" i="2" s="1"/>
  <c r="M10" i="2" s="1"/>
  <c r="M11" i="2" s="1"/>
  <c r="M12" i="2" s="1"/>
  <c r="M13" i="2" s="1"/>
  <c r="M14" i="2" s="1"/>
  <c r="M15" i="2" s="1"/>
  <c r="O6" i="2" l="1"/>
  <c r="N7" i="2"/>
  <c r="N8" i="2" s="1"/>
  <c r="N9" i="2" s="1"/>
  <c r="N10" i="2" s="1"/>
  <c r="N11" i="2" s="1"/>
  <c r="N12" i="2" s="1"/>
  <c r="N13" i="2" s="1"/>
  <c r="N14" i="2" s="1"/>
  <c r="N15" i="2" s="1"/>
  <c r="P6" i="2" l="1"/>
  <c r="P7" i="2" s="1"/>
  <c r="P8" i="2" s="1"/>
  <c r="P9" i="2" s="1"/>
  <c r="P10" i="2" s="1"/>
  <c r="P11" i="2" s="1"/>
  <c r="P12" i="2" s="1"/>
  <c r="P13" i="2" s="1"/>
  <c r="P14" i="2" s="1"/>
  <c r="P15" i="2" s="1"/>
  <c r="O7" i="2"/>
  <c r="O8" i="2" s="1"/>
  <c r="O9" i="2" s="1"/>
  <c r="O10" i="2" s="1"/>
  <c r="O11" i="2" s="1"/>
  <c r="O12" i="2" s="1"/>
  <c r="O13" i="2" s="1"/>
  <c r="O14" i="2" s="1"/>
  <c r="O15" i="2" s="1"/>
</calcChain>
</file>

<file path=xl/sharedStrings.xml><?xml version="1.0" encoding="utf-8"?>
<sst xmlns="http://schemas.openxmlformats.org/spreadsheetml/2006/main" count="66" uniqueCount="57">
  <si>
    <t>Minute</t>
  </si>
  <si>
    <t>Zeitfenster</t>
  </si>
  <si>
    <t>Pause</t>
  </si>
  <si>
    <t>Start</t>
  </si>
  <si>
    <t>Zuordnung</t>
  </si>
  <si>
    <t>Schicht 1</t>
  </si>
  <si>
    <t>Schicht 2</t>
  </si>
  <si>
    <t>Übergabe</t>
  </si>
  <si>
    <t>Feierabend</t>
  </si>
  <si>
    <t>Taktminute</t>
  </si>
  <si>
    <t>Station 1</t>
  </si>
  <si>
    <t>Station 2</t>
  </si>
  <si>
    <t>Station 3</t>
  </si>
  <si>
    <t>Station 4</t>
  </si>
  <si>
    <t>Station 5</t>
  </si>
  <si>
    <t>Station 6</t>
  </si>
  <si>
    <t>Station 7</t>
  </si>
  <si>
    <t>Station 8</t>
  </si>
  <si>
    <t>Station 9</t>
  </si>
  <si>
    <t>Station 10</t>
  </si>
  <si>
    <t>Station 11</t>
  </si>
  <si>
    <t>Station 12</t>
  </si>
  <si>
    <t>Station 13</t>
  </si>
  <si>
    <t>Station 14</t>
  </si>
  <si>
    <t>Zyklus</t>
  </si>
  <si>
    <t>Zyklus Minuten</t>
  </si>
  <si>
    <t>Zyklus Minuten pro Tag</t>
  </si>
  <si>
    <t>Werkstück</t>
  </si>
  <si>
    <t>Werkstück 1</t>
  </si>
  <si>
    <t>Werkstück 2</t>
  </si>
  <si>
    <t>Werkstück 3</t>
  </si>
  <si>
    <t>Werkstück 4</t>
  </si>
  <si>
    <t>Werkstück 5</t>
  </si>
  <si>
    <t>Werkstück 6</t>
  </si>
  <si>
    <t>Werkstück 7</t>
  </si>
  <si>
    <t>Werkstück 8</t>
  </si>
  <si>
    <t>Werkstück 9</t>
  </si>
  <si>
    <t>Werkstück 10</t>
  </si>
  <si>
    <t>Berechnung</t>
  </si>
  <si>
    <r>
      <rPr>
        <b/>
        <sz val="11"/>
        <color theme="0" tint="-0.499984740745262"/>
        <rFont val="Calibri"/>
        <family val="2"/>
        <scheme val="minor"/>
      </rPr>
      <t>Takt-Start</t>
    </r>
    <r>
      <rPr>
        <sz val="11"/>
        <color theme="0" tint="-0.499984740745262"/>
        <rFont val="Calibri"/>
        <family val="2"/>
        <scheme val="minor"/>
      </rPr>
      <t xml:space="preserve"> in Feld C6</t>
    </r>
  </si>
  <si>
    <t>Basisdaten</t>
  </si>
  <si>
    <r>
      <t>Zeittafel</t>
    </r>
    <r>
      <rPr>
        <sz val="13"/>
        <color theme="3"/>
        <rFont val="Calibri"/>
        <family val="2"/>
        <scheme val="minor"/>
      </rPr>
      <t xml:space="preserve"> (berechnet)</t>
    </r>
  </si>
  <si>
    <t>Konstanten</t>
  </si>
  <si>
    <r>
      <t xml:space="preserve">Zeitfenster </t>
    </r>
    <r>
      <rPr>
        <sz val="13"/>
        <color theme="3"/>
        <rFont val="Calibri"/>
        <family val="2"/>
        <scheme val="minor"/>
      </rPr>
      <t>(Eingabe)</t>
    </r>
  </si>
  <si>
    <t>Lagerbestand</t>
  </si>
  <si>
    <t>Datum</t>
  </si>
  <si>
    <t>Produktionszeit pro Tag</t>
  </si>
  <si>
    <t>Lagerbestand * (Zykluszeit in Minuten)</t>
  </si>
  <si>
    <t>Durchlaufdauer Station 1</t>
  </si>
  <si>
    <t>Durchlaufdauer / Produktionszeit pro Tag</t>
  </si>
  <si>
    <t>Bestand erschöpft</t>
  </si>
  <si>
    <t>Tage</t>
  </si>
  <si>
    <t>Uhrzeit</t>
  </si>
  <si>
    <t>Minuten</t>
  </si>
  <si>
    <t>Die Abweichung wird nur von 
den Unterbrechungen am letzten Tag bestimmt.</t>
  </si>
  <si>
    <t>Damit ist sie minimal pessimistischer als die exakte Berechnung</t>
  </si>
  <si>
    <t>Überschlag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</si>
</sst>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F400]h:mm:ss\ AM/PM"/>
    <numFmt numFmtId="173" formatCode="0.00000000"/>
  </numFmts>
  <fonts count="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b/>
      <sz val="11"/>
      <color theme="0" tint="-0.499984740745262"/>
      <name val="Calibri"/>
      <family val="2"/>
      <scheme val="minor"/>
    </font>
    <font>
      <sz val="13"/>
      <color theme="3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CC99"/>
      </patternFill>
    </fill>
    <fill>
      <patternFill patternType="solid">
        <fgColor theme="8" tint="0.59999389629810485"/>
        <bgColor theme="4" tint="0.79998168889431442"/>
      </patternFill>
    </fill>
    <fill>
      <patternFill patternType="solid">
        <fgColor theme="9" tint="0.39997558519241921"/>
        <bgColor theme="4" tint="0.79998168889431442"/>
      </patternFill>
    </fill>
    <fill>
      <patternFill patternType="solid">
        <fgColor theme="3"/>
        <bgColor theme="4"/>
      </patternFill>
    </fill>
  </fills>
  <borders count="11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/>
      <right/>
      <top style="thin">
        <color theme="4" tint="0.39997558519241921"/>
      </top>
      <bottom/>
      <diagonal/>
    </border>
    <border>
      <left/>
      <right style="thin">
        <color theme="4" tint="0.39997558519241921"/>
      </right>
      <top style="thin">
        <color theme="4" tint="0.39997558519241921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theme="4" tint="0.39997558519241921"/>
      </left>
      <right/>
      <top/>
      <bottom/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/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">
    <xf numFmtId="0" fontId="0" fillId="0" borderId="0">
      <alignment horizontal="left" indent="1"/>
    </xf>
    <xf numFmtId="0" fontId="2" fillId="0" borderId="5" applyNumberFormat="0" applyFill="0" applyAlignment="0" applyProtection="0"/>
    <xf numFmtId="0" fontId="3" fillId="0" borderId="6" applyNumberFormat="0" applyFill="0" applyAlignment="0" applyProtection="0"/>
    <xf numFmtId="0" fontId="4" fillId="4" borderId="7" applyNumberFormat="0" applyAlignment="0" applyProtection="0"/>
  </cellStyleXfs>
  <cellXfs count="30">
    <xf numFmtId="0" fontId="0" fillId="0" borderId="0" xfId="0">
      <alignment horizontal="left" indent="1"/>
    </xf>
    <xf numFmtId="164" fontId="0" fillId="0" borderId="0" xfId="0" applyNumberFormat="1">
      <alignment horizontal="left" indent="1"/>
    </xf>
    <xf numFmtId="20" fontId="0" fillId="0" borderId="0" xfId="0" applyNumberFormat="1">
      <alignment horizontal="left" indent="1"/>
    </xf>
    <xf numFmtId="18" fontId="0" fillId="0" borderId="0" xfId="0" applyNumberFormat="1">
      <alignment horizontal="left" indent="1"/>
    </xf>
    <xf numFmtId="1" fontId="0" fillId="0" borderId="0" xfId="0" applyNumberFormat="1">
      <alignment horizontal="left" indent="1"/>
    </xf>
    <xf numFmtId="22" fontId="0" fillId="3" borderId="1" xfId="0" applyNumberFormat="1" applyFont="1" applyFill="1" applyBorder="1">
      <alignment horizontal="left" indent="1"/>
    </xf>
    <xf numFmtId="0" fontId="1" fillId="2" borderId="2" xfId="0" applyFont="1" applyFill="1" applyBorder="1">
      <alignment horizontal="left" indent="1"/>
    </xf>
    <xf numFmtId="0" fontId="1" fillId="2" borderId="3" xfId="0" applyFont="1" applyFill="1" applyBorder="1">
      <alignment horizontal="left" indent="1"/>
    </xf>
    <xf numFmtId="0" fontId="1" fillId="2" borderId="4" xfId="0" applyFont="1" applyFill="1" applyBorder="1">
      <alignment horizontal="left" indent="1"/>
    </xf>
    <xf numFmtId="0" fontId="1" fillId="2" borderId="1" xfId="0" applyFont="1" applyFill="1" applyBorder="1">
      <alignment horizontal="left" indent="1"/>
    </xf>
    <xf numFmtId="22" fontId="4" fillId="4" borderId="7" xfId="3" applyNumberFormat="1" applyAlignment="1">
      <alignment horizontal="left" indent="1"/>
    </xf>
    <xf numFmtId="22" fontId="0" fillId="5" borderId="1" xfId="0" applyNumberFormat="1" applyFont="1" applyFill="1" applyBorder="1">
      <alignment horizontal="left" indent="1"/>
    </xf>
    <xf numFmtId="22" fontId="0" fillId="6" borderId="1" xfId="0" applyNumberFormat="1" applyFont="1" applyFill="1" applyBorder="1">
      <alignment horizontal="left" indent="1"/>
    </xf>
    <xf numFmtId="0" fontId="2" fillId="0" borderId="5" xfId="1" applyAlignment="1">
      <alignment horizontal="left" indent="1"/>
    </xf>
    <xf numFmtId="0" fontId="4" fillId="4" borderId="7" xfId="3" applyAlignment="1">
      <alignment horizontal="left" indent="1"/>
    </xf>
    <xf numFmtId="0" fontId="5" fillId="0" borderId="0" xfId="0" applyFont="1">
      <alignment horizontal="left" indent="1"/>
    </xf>
    <xf numFmtId="0" fontId="3" fillId="0" borderId="6" xfId="2" applyAlignment="1">
      <alignment horizontal="left" indent="1"/>
    </xf>
    <xf numFmtId="20" fontId="4" fillId="4" borderId="7" xfId="3" applyNumberFormat="1" applyAlignment="1">
      <alignment horizontal="left" indent="1"/>
    </xf>
    <xf numFmtId="1" fontId="4" fillId="0" borderId="7" xfId="3" applyNumberFormat="1" applyFill="1" applyAlignment="1">
      <alignment horizontal="left" indent="1"/>
    </xf>
    <xf numFmtId="0" fontId="0" fillId="0" borderId="0" xfId="0" applyAlignment="1">
      <alignment horizontal="left" wrapText="1" indent="1"/>
    </xf>
    <xf numFmtId="0" fontId="0" fillId="0" borderId="0" xfId="0" applyAlignment="1">
      <alignment horizontal="left" wrapText="1" indent="1"/>
    </xf>
    <xf numFmtId="1" fontId="4" fillId="4" borderId="7" xfId="3" applyNumberFormat="1" applyAlignment="1">
      <alignment horizontal="left" indent="1"/>
    </xf>
    <xf numFmtId="14" fontId="4" fillId="4" borderId="7" xfId="3" applyNumberFormat="1" applyAlignment="1">
      <alignment horizontal="left" indent="1"/>
    </xf>
    <xf numFmtId="14" fontId="4" fillId="0" borderId="7" xfId="3" applyNumberFormat="1" applyFill="1" applyAlignment="1">
      <alignment horizontal="left" indent="1"/>
    </xf>
    <xf numFmtId="164" fontId="4" fillId="0" borderId="7" xfId="3" applyNumberFormat="1" applyFill="1" applyAlignment="1">
      <alignment horizontal="left" indent="1"/>
    </xf>
    <xf numFmtId="173" fontId="4" fillId="0" borderId="9" xfId="3" applyNumberFormat="1" applyFill="1" applyBorder="1" applyAlignment="1">
      <alignment horizontal="left" indent="1"/>
    </xf>
    <xf numFmtId="173" fontId="4" fillId="0" borderId="10" xfId="3" applyNumberFormat="1" applyFill="1" applyBorder="1" applyAlignment="1">
      <alignment horizontal="left" indent="1"/>
    </xf>
    <xf numFmtId="0" fontId="1" fillId="2" borderId="8" xfId="0" applyFont="1" applyFill="1" applyBorder="1" applyAlignment="1">
      <alignment horizontal="left" indent="1"/>
    </xf>
    <xf numFmtId="0" fontId="1" fillId="2" borderId="0" xfId="0" applyFont="1" applyFill="1" applyBorder="1" applyAlignment="1">
      <alignment horizontal="left" indent="1"/>
    </xf>
    <xf numFmtId="0" fontId="1" fillId="7" borderId="1" xfId="0" applyFont="1" applyFill="1" applyBorder="1">
      <alignment horizontal="left" indent="1"/>
    </xf>
  </cellXfs>
  <cellStyles count="4">
    <cellStyle name="Heading 1" xfId="1" builtinId="16"/>
    <cellStyle name="Heading 2" xfId="2" builtinId="17"/>
    <cellStyle name="Input" xfId="3" builtinId="20"/>
    <cellStyle name="Normal" xfId="0" builtinId="0" customBuiltin="1"/>
  </cellStyles>
  <dxfs count="5">
    <dxf>
      <numFmt numFmtId="25" formatCode="h:mm"/>
    </dxf>
    <dxf>
      <numFmt numFmtId="1" formatCode="0"/>
    </dxf>
    <dxf>
      <numFmt numFmtId="164" formatCode="[$-F400]h:mm:ss\ AM/PM"/>
    </dxf>
    <dxf>
      <numFmt numFmtId="164" formatCode="[$-F400]h:mm:ss\ AM/PM"/>
    </dxf>
    <dxf>
      <numFmt numFmtId="164" formatCode="[$-F400]h:mm:ss\ AM/PM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Zeittafel" displayName="Zeittafel" ref="C6:E1446" totalsRowShown="0" dataDxfId="4">
  <autoFilter ref="C6:E1446"/>
  <tableColumns count="3">
    <tableColumn id="1" name="Minute" dataDxfId="3">
      <calculatedColumnFormula>TIME(0,ROW()-3,0)</calculatedColumnFormula>
    </tableColumn>
    <tableColumn id="3" name="Zuordnung" dataDxfId="2">
      <calculatedColumnFormula>IFERROR(INDEX(Table2[Zeitfenster],MATCH(Zeittafel[[#This Row],[Minute]],Table2[Start],1)),"")</calculatedColumnFormula>
    </tableColumn>
    <tableColumn id="4" name="Taktminute" dataDxfId="1">
      <calculatedColumnFormula>IF(LEFT(Zeittafel[[#This Row],[Zuordnung]],7)="Schicht",COUNTIF($D$7:D7,"Schicht*"),"")</calculatedColumnFormula>
    </tableColumn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G6:H18" totalsRowShown="0" dataCellStyle="Input">
  <autoFilter ref="G6:H18"/>
  <sortState ref="G3:I8">
    <sortCondition ref="H2:H8"/>
  </sortState>
  <tableColumns count="2">
    <tableColumn id="1" name="Zeitfenster" dataCellStyle="Input"/>
    <tableColumn id="2" name="Start" dataDxfId="0" dataCellStyle="Input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15"/>
  <sheetViews>
    <sheetView showGridLines="0" tabSelected="1" workbookViewId="0">
      <selection activeCell="C9" sqref="C9"/>
    </sheetView>
  </sheetViews>
  <sheetFormatPr defaultRowHeight="14.5" x14ac:dyDescent="0.35"/>
  <cols>
    <col min="2" max="2" width="21.81640625" customWidth="1"/>
    <col min="3" max="16" width="16.36328125" bestFit="1" customWidth="1"/>
  </cols>
  <sheetData>
    <row r="2" spans="2:16" ht="20" thickBot="1" x14ac:dyDescent="0.5">
      <c r="B2" s="13" t="s">
        <v>38</v>
      </c>
    </row>
    <row r="3" spans="2:16" ht="15" thickTop="1" x14ac:dyDescent="0.35">
      <c r="B3" s="15" t="s">
        <v>39</v>
      </c>
    </row>
    <row r="5" spans="2:16" x14ac:dyDescent="0.35">
      <c r="B5" s="6" t="s">
        <v>27</v>
      </c>
      <c r="C5" s="6" t="s">
        <v>10</v>
      </c>
      <c r="D5" s="7" t="s">
        <v>11</v>
      </c>
      <c r="E5" s="7" t="s">
        <v>12</v>
      </c>
      <c r="F5" s="7" t="s">
        <v>13</v>
      </c>
      <c r="G5" s="7" t="s">
        <v>14</v>
      </c>
      <c r="H5" s="7" t="s">
        <v>15</v>
      </c>
      <c r="I5" s="7" t="s">
        <v>16</v>
      </c>
      <c r="J5" s="7" t="s">
        <v>17</v>
      </c>
      <c r="K5" s="7" t="s">
        <v>18</v>
      </c>
      <c r="L5" s="7" t="s">
        <v>19</v>
      </c>
      <c r="M5" s="7" t="s">
        <v>20</v>
      </c>
      <c r="N5" s="7" t="s">
        <v>21</v>
      </c>
      <c r="O5" s="7" t="s">
        <v>22</v>
      </c>
      <c r="P5" s="8" t="s">
        <v>23</v>
      </c>
    </row>
    <row r="6" spans="2:16" x14ac:dyDescent="0.35">
      <c r="B6" s="5" t="s">
        <v>28</v>
      </c>
      <c r="C6" s="10">
        <v>43831.246527777781</v>
      </c>
      <c r="D6" s="5">
        <f>DATE(YEAR(C6),MONTH(C6),DAY(C6)+QUOTIENT(INDEX(Zeittafel[Taktminute],MATCH(TIME(HOUR(C6),MINUTE(C6),0),Zeittafel[Minute]))+Zyklus_Minuten,Zyklus_Minuten_pro_Tag))+INDEX(Zeittafel[Minute],MATCH(MOD(INDEX(Zeittafel[Taktminute],MATCH(TIME(HOUR(C6),MINUTE(C6),0),Zeittafel[Minute]))+Zyklus_Minuten,Zyklus_Minuten_pro_Tag),Zeittafel[Taktminute],0))</f>
        <v>43831.479166666664</v>
      </c>
      <c r="E6" s="11">
        <f>DATE(YEAR(D6),MONTH(D6),DAY(D6)+QUOTIENT(INDEX(Zeittafel[Taktminute],MATCH(TIME(HOUR(D6),MINUTE(D6),0),Zeittafel[Minute]))+Zyklus_Minuten,Zyklus_Minuten_pro_Tag))+INDEX(Zeittafel[Minute],MATCH(MOD(INDEX(Zeittafel[Taktminute],MATCH(TIME(HOUR(D6),MINUTE(D6),0),Zeittafel[Minute]))+Zyklus_Minuten,Zyklus_Minuten_pro_Tag),Zeittafel[Taktminute],0))</f>
        <v>43831.75277777778</v>
      </c>
      <c r="F6" s="5">
        <f>DATE(YEAR(E6),MONTH(E6),DAY(E6)+QUOTIENT(INDEX(Zeittafel[Taktminute],MATCH(TIME(HOUR(E6),MINUTE(E6),0),Zeittafel[Minute]))+Zyklus_Minuten,Zyklus_Minuten_pro_Tag))+INDEX(Zeittafel[Minute],MATCH(MOD(INDEX(Zeittafel[Taktminute],MATCH(TIME(HOUR(E6),MINUTE(E6),0),Zeittafel[Minute]))+Zyklus_Minuten,Zyklus_Minuten_pro_Tag),Zeittafel[Taktminute],0))</f>
        <v>43832.286111111112</v>
      </c>
      <c r="G6" s="12">
        <f>DATE(YEAR(F6),MONTH(F6),DAY(F6)+QUOTIENT(INDEX(Zeittafel[Taktminute],MATCH(TIME(HOUR(F6),MINUTE(F6),0),Zeittafel[Minute]))+Zyklus_Minuten,Zyklus_Minuten_pro_Tag))+INDEX(Zeittafel[Minute],MATCH(MOD(INDEX(Zeittafel[Taktminute],MATCH(TIME(HOUR(F6),MINUTE(F6),0),Zeittafel[Minute]))+Zyklus_Minuten,Zyklus_Minuten_pro_Tag),Zeittafel[Taktminute],0))</f>
        <v>43832.539583333331</v>
      </c>
      <c r="H6" s="5">
        <f>DATE(YEAR(G6),MONTH(G6),DAY(G6)+QUOTIENT(INDEX(Zeittafel[Taktminute],MATCH(TIME(HOUR(G6),MINUTE(G6),0),Zeittafel[Minute]))+Zyklus_Minuten,Zyklus_Minuten_pro_Tag))+INDEX(Zeittafel[Minute],MATCH(MOD(INDEX(Zeittafel[Taktminute],MATCH(TIME(HOUR(G6),MINUTE(G6),0),Zeittafel[Minute]))+Zyklus_Minuten,Zyklus_Minuten_pro_Tag),Zeittafel[Taktminute],0))</f>
        <v>43832.792361111111</v>
      </c>
      <c r="I6" s="11">
        <f>DATE(YEAR(H6),MONTH(H6),DAY(H6)+QUOTIENT(INDEX(Zeittafel[Taktminute],MATCH(TIME(HOUR(H6),MINUTE(H6),0),Zeittafel[Minute]))+Zyklus_Minuten,Zyklus_Minuten_pro_Tag))+INDEX(Zeittafel[Minute],MATCH(MOD(INDEX(Zeittafel[Taktminute],MATCH(TIME(HOUR(H6),MINUTE(H6),0),Zeittafel[Minute]))+Zyklus_Minuten,Zyklus_Minuten_pro_Tag),Zeittafel[Taktminute],0))</f>
        <v>43833.332638888889</v>
      </c>
      <c r="J6" s="5">
        <f>DATE(YEAR(I6),MONTH(I6),DAY(I6)+QUOTIENT(INDEX(Zeittafel[Taktminute],MATCH(TIME(HOUR(I6),MINUTE(I6),0),Zeittafel[Minute]))+Zyklus_Minuten,Zyklus_Minuten_pro_Tag))+INDEX(Zeittafel[Minute],MATCH(MOD(INDEX(Zeittafel[Taktminute],MATCH(TIME(HOUR(I6),MINUTE(I6),0),Zeittafel[Minute]))+Zyklus_Minuten,Zyklus_Minuten_pro_Tag),Zeittafel[Taktminute],0))</f>
        <v>43833.57916666667</v>
      </c>
      <c r="K6" s="12">
        <f>DATE(YEAR(J6),MONTH(J6),DAY(J6)+QUOTIENT(INDEX(Zeittafel[Taktminute],MATCH(TIME(HOUR(J6),MINUTE(J6),0),Zeittafel[Minute]))+Zyklus_Minuten,Zyklus_Minuten_pro_Tag))+INDEX(Zeittafel[Minute],MATCH(MOD(INDEX(Zeittafel[Taktminute],MATCH(TIME(HOUR(J6),MINUTE(J6),0),Zeittafel[Minute]))+Zyklus_Minuten,Zyklus_Minuten_pro_Tag),Zeittafel[Taktminute],0))</f>
        <v>43833.831944444442</v>
      </c>
      <c r="L6" s="5">
        <f>DATE(YEAR(K6),MONTH(K6),DAY(K6)+QUOTIENT(INDEX(Zeittafel[Taktminute],MATCH(TIME(HOUR(K6),MINUTE(K6),0),Zeittafel[Minute]))+Zyklus_Minuten,Zyklus_Minuten_pro_Tag))+INDEX(Zeittafel[Minute],MATCH(MOD(INDEX(Zeittafel[Taktminute],MATCH(TIME(HOUR(K6),MINUTE(K6),0),Zeittafel[Minute]))+Zyklus_Minuten,Zyklus_Minuten_pro_Tag),Zeittafel[Taktminute],0))</f>
        <v>43834.37222222222</v>
      </c>
      <c r="M6" s="11">
        <f>DATE(YEAR(L6),MONTH(L6),DAY(L6)+QUOTIENT(INDEX(Zeittafel[Taktminute],MATCH(TIME(HOUR(L6),MINUTE(L6),0),Zeittafel[Minute]))+Zyklus_Minuten,Zyklus_Minuten_pro_Tag))+INDEX(Zeittafel[Minute],MATCH(MOD(INDEX(Zeittafel[Taktminute],MATCH(TIME(HOUR(L6),MINUTE(L6),0),Zeittafel[Minute]))+Zyklus_Minuten,Zyklus_Minuten_pro_Tag),Zeittafel[Taktminute],0))</f>
        <v>43834.638888888891</v>
      </c>
      <c r="N6" s="5">
        <f>DATE(YEAR(M6),MONTH(M6),DAY(M6)+QUOTIENT(INDEX(Zeittafel[Taktminute],MATCH(TIME(HOUR(M6),MINUTE(M6),0),Zeittafel[Minute]))+Zyklus_Minuten,Zyklus_Minuten_pro_Tag))+INDEX(Zeittafel[Minute],MATCH(MOD(INDEX(Zeittafel[Taktminute],MATCH(TIME(HOUR(M6),MINUTE(M6),0),Zeittafel[Minute]))+Zyklus_Minuten,Zyklus_Minuten_pro_Tag),Zeittafel[Taktminute],0))</f>
        <v>43834.892361111109</v>
      </c>
      <c r="O6" s="12">
        <f>DATE(YEAR(N6),MONTH(N6),DAY(N6)+QUOTIENT(INDEX(Zeittafel[Taktminute],MATCH(TIME(HOUR(N6),MINUTE(N6),0),Zeittafel[Minute]))+Zyklus_Minuten,Zyklus_Minuten_pro_Tag))+INDEX(Zeittafel[Minute],MATCH(MOD(INDEX(Zeittafel[Taktminute],MATCH(TIME(HOUR(N6),MINUTE(N6),0),Zeittafel[Minute]))+Zyklus_Minuten,Zyklus_Minuten_pro_Tag),Zeittafel[Taktminute],0))</f>
        <v>43835.411805555559</v>
      </c>
      <c r="P6" s="5">
        <f>DATE(YEAR(O6),MONTH(O6),DAY(O6)+QUOTIENT(INDEX(Zeittafel[Taktminute],MATCH(TIME(HOUR(O6),MINUTE(O6),0),Zeittafel[Minute]))+Zyklus_Minuten,Zyklus_Minuten_pro_Tag))+INDEX(Zeittafel[Minute],MATCH(MOD(INDEX(Zeittafel[Taktminute],MATCH(TIME(HOUR(O6),MINUTE(O6),0),Zeittafel[Minute]))+Zyklus_Minuten,Zyklus_Minuten_pro_Tag),Zeittafel[Taktminute],0))</f>
        <v>43835.678472222222</v>
      </c>
    </row>
    <row r="7" spans="2:16" x14ac:dyDescent="0.35">
      <c r="B7" s="5" t="s">
        <v>29</v>
      </c>
      <c r="C7" s="5">
        <f>DATE(YEAR(C6),MONTH(C6),DAY(C6)+QUOTIENT(INDEX(Zeittafel[Taktminute],MATCH(TIME(HOUR(C6),MINUTE(C6),0),Zeittafel[Minute]))+Zyklus_Minuten,Zyklus_Minuten_pro_Tag))+INDEX(Zeittafel[Minute],MATCH(MOD(INDEX(Zeittafel[Taktminute],MATCH(TIME(HOUR(C6),MINUTE(C6),0),Zeittafel[Minute]))+Zyklus_Minuten,Zyklus_Minuten_pro_Tag),Zeittafel[Taktminute],0))</f>
        <v>43831.479166666664</v>
      </c>
      <c r="D7" s="11">
        <f>DATE(YEAR(D6),MONTH(D6),DAY(D6)+QUOTIENT(INDEX(Zeittafel[Taktminute],MATCH(TIME(HOUR(D6),MINUTE(D6),0),Zeittafel[Minute]))+Zyklus_Minuten,Zyklus_Minuten_pro_Tag))+INDEX(Zeittafel[Minute],MATCH(MOD(INDEX(Zeittafel[Taktminute],MATCH(TIME(HOUR(D6),MINUTE(D6),0),Zeittafel[Minute]))+Zyklus_Minuten,Zyklus_Minuten_pro_Tag),Zeittafel[Taktminute],0))</f>
        <v>43831.75277777778</v>
      </c>
      <c r="E7" s="5">
        <f>DATE(YEAR(E6),MONTH(E6),DAY(E6)+QUOTIENT(INDEX(Zeittafel[Taktminute],MATCH(TIME(HOUR(E6),MINUTE(E6),0),Zeittafel[Minute]))+Zyklus_Minuten,Zyklus_Minuten_pro_Tag))+INDEX(Zeittafel[Minute],MATCH(MOD(INDEX(Zeittafel[Taktminute],MATCH(TIME(HOUR(E6),MINUTE(E6),0),Zeittafel[Minute]))+Zyklus_Minuten,Zyklus_Minuten_pro_Tag),Zeittafel[Taktminute],0))</f>
        <v>43832.286111111112</v>
      </c>
      <c r="F7" s="12">
        <f>DATE(YEAR(F6),MONTH(F6),DAY(F6)+QUOTIENT(INDEX(Zeittafel[Taktminute],MATCH(TIME(HOUR(F6),MINUTE(F6),0),Zeittafel[Minute]))+Zyklus_Minuten,Zyklus_Minuten_pro_Tag))+INDEX(Zeittafel[Minute],MATCH(MOD(INDEX(Zeittafel[Taktminute],MATCH(TIME(HOUR(F6),MINUTE(F6),0),Zeittafel[Minute]))+Zyklus_Minuten,Zyklus_Minuten_pro_Tag),Zeittafel[Taktminute],0))</f>
        <v>43832.539583333331</v>
      </c>
      <c r="G7" s="5">
        <f>DATE(YEAR(G6),MONTH(G6),DAY(G6)+QUOTIENT(INDEX(Zeittafel[Taktminute],MATCH(TIME(HOUR(G6),MINUTE(G6),0),Zeittafel[Minute]))+Zyklus_Minuten,Zyklus_Minuten_pro_Tag))+INDEX(Zeittafel[Minute],MATCH(MOD(INDEX(Zeittafel[Taktminute],MATCH(TIME(HOUR(G6),MINUTE(G6),0),Zeittafel[Minute]))+Zyklus_Minuten,Zyklus_Minuten_pro_Tag),Zeittafel[Taktminute],0))</f>
        <v>43832.792361111111</v>
      </c>
      <c r="H7" s="11">
        <f>DATE(YEAR(H6),MONTH(H6),DAY(H6)+QUOTIENT(INDEX(Zeittafel[Taktminute],MATCH(TIME(HOUR(H6),MINUTE(H6),0),Zeittafel[Minute]))+Zyklus_Minuten,Zyklus_Minuten_pro_Tag))+INDEX(Zeittafel[Minute],MATCH(MOD(INDEX(Zeittafel[Taktminute],MATCH(TIME(HOUR(H6),MINUTE(H6),0),Zeittafel[Minute]))+Zyklus_Minuten,Zyklus_Minuten_pro_Tag),Zeittafel[Taktminute],0))</f>
        <v>43833.332638888889</v>
      </c>
      <c r="I7" s="5">
        <f>DATE(YEAR(I6),MONTH(I6),DAY(I6)+QUOTIENT(INDEX(Zeittafel[Taktminute],MATCH(TIME(HOUR(I6),MINUTE(I6),0),Zeittafel[Minute]))+Zyklus_Minuten,Zyklus_Minuten_pro_Tag))+INDEX(Zeittafel[Minute],MATCH(MOD(INDEX(Zeittafel[Taktminute],MATCH(TIME(HOUR(I6),MINUTE(I6),0),Zeittafel[Minute]))+Zyklus_Minuten,Zyklus_Minuten_pro_Tag),Zeittafel[Taktminute],0))</f>
        <v>43833.57916666667</v>
      </c>
      <c r="J7" s="12">
        <f>DATE(YEAR(J6),MONTH(J6),DAY(J6)+QUOTIENT(INDEX(Zeittafel[Taktminute],MATCH(TIME(HOUR(J6),MINUTE(J6),0),Zeittafel[Minute]))+Zyklus_Minuten,Zyklus_Minuten_pro_Tag))+INDEX(Zeittafel[Minute],MATCH(MOD(INDEX(Zeittafel[Taktminute],MATCH(TIME(HOUR(J6),MINUTE(J6),0),Zeittafel[Minute]))+Zyklus_Minuten,Zyklus_Minuten_pro_Tag),Zeittafel[Taktminute],0))</f>
        <v>43833.831944444442</v>
      </c>
      <c r="K7" s="5">
        <f>DATE(YEAR(K6),MONTH(K6),DAY(K6)+QUOTIENT(INDEX(Zeittafel[Taktminute],MATCH(TIME(HOUR(K6),MINUTE(K6),0),Zeittafel[Minute]))+Zyklus_Minuten,Zyklus_Minuten_pro_Tag))+INDEX(Zeittafel[Minute],MATCH(MOD(INDEX(Zeittafel[Taktminute],MATCH(TIME(HOUR(K6),MINUTE(K6),0),Zeittafel[Minute]))+Zyklus_Minuten,Zyklus_Minuten_pro_Tag),Zeittafel[Taktminute],0))</f>
        <v>43834.37222222222</v>
      </c>
      <c r="L7" s="11">
        <f>DATE(YEAR(L6),MONTH(L6),DAY(L6)+QUOTIENT(INDEX(Zeittafel[Taktminute],MATCH(TIME(HOUR(L6),MINUTE(L6),0),Zeittafel[Minute]))+Zyklus_Minuten,Zyklus_Minuten_pro_Tag))+INDEX(Zeittafel[Minute],MATCH(MOD(INDEX(Zeittafel[Taktminute],MATCH(TIME(HOUR(L6),MINUTE(L6),0),Zeittafel[Minute]))+Zyklus_Minuten,Zyklus_Minuten_pro_Tag),Zeittafel[Taktminute],0))</f>
        <v>43834.638888888891</v>
      </c>
      <c r="M7" s="5">
        <f>DATE(YEAR(M6),MONTH(M6),DAY(M6)+QUOTIENT(INDEX(Zeittafel[Taktminute],MATCH(TIME(HOUR(M6),MINUTE(M6),0),Zeittafel[Minute]))+Zyklus_Minuten,Zyklus_Minuten_pro_Tag))+INDEX(Zeittafel[Minute],MATCH(MOD(INDEX(Zeittafel[Taktminute],MATCH(TIME(HOUR(M6),MINUTE(M6),0),Zeittafel[Minute]))+Zyklus_Minuten,Zyklus_Minuten_pro_Tag),Zeittafel[Taktminute],0))</f>
        <v>43834.892361111109</v>
      </c>
      <c r="N7" s="12">
        <f>DATE(YEAR(N6),MONTH(N6),DAY(N6)+QUOTIENT(INDEX(Zeittafel[Taktminute],MATCH(TIME(HOUR(N6),MINUTE(N6),0),Zeittafel[Minute]))+Zyklus_Minuten,Zyklus_Minuten_pro_Tag))+INDEX(Zeittafel[Minute],MATCH(MOD(INDEX(Zeittafel[Taktminute],MATCH(TIME(HOUR(N6),MINUTE(N6),0),Zeittafel[Minute]))+Zyklus_Minuten,Zyklus_Minuten_pro_Tag),Zeittafel[Taktminute],0))</f>
        <v>43835.411805555559</v>
      </c>
      <c r="O7" s="5">
        <f>DATE(YEAR(O6),MONTH(O6),DAY(O6)+QUOTIENT(INDEX(Zeittafel[Taktminute],MATCH(TIME(HOUR(O6),MINUTE(O6),0),Zeittafel[Minute]))+Zyklus_Minuten,Zyklus_Minuten_pro_Tag))+INDEX(Zeittafel[Minute],MATCH(MOD(INDEX(Zeittafel[Taktminute],MATCH(TIME(HOUR(O6),MINUTE(O6),0),Zeittafel[Minute]))+Zyklus_Minuten,Zyklus_Minuten_pro_Tag),Zeittafel[Taktminute],0))</f>
        <v>43835.678472222222</v>
      </c>
      <c r="P7" s="11">
        <f>DATE(YEAR(P6),MONTH(P6),DAY(P6)+QUOTIENT(INDEX(Zeittafel[Taktminute],MATCH(TIME(HOUR(P6),MINUTE(P6),0),Zeittafel[Minute]))+Zyklus_Minuten,Zyklus_Minuten_pro_Tag))+INDEX(Zeittafel[Minute],MATCH(MOD(INDEX(Zeittafel[Taktminute],MATCH(TIME(HOUR(P6),MINUTE(P6),0),Zeittafel[Minute]))+Zyklus_Minuten,Zyklus_Minuten_pro_Tag),Zeittafel[Taktminute],0))</f>
        <v>43835.931944444441</v>
      </c>
    </row>
    <row r="8" spans="2:16" x14ac:dyDescent="0.35">
      <c r="B8" s="5" t="s">
        <v>30</v>
      </c>
      <c r="C8" s="11">
        <f>DATE(YEAR(C7),MONTH(C7),DAY(C7)+QUOTIENT(INDEX(Zeittafel[Taktminute],MATCH(TIME(HOUR(C7),MINUTE(C7),0),Zeittafel[Minute]))+Zyklus_Minuten,Zyklus_Minuten_pro_Tag))+INDEX(Zeittafel[Minute],MATCH(MOD(INDEX(Zeittafel[Taktminute],MATCH(TIME(HOUR(C7),MINUTE(C7),0),Zeittafel[Minute]))+Zyklus_Minuten,Zyklus_Minuten_pro_Tag),Zeittafel[Taktminute],0))</f>
        <v>43831.75277777778</v>
      </c>
      <c r="D8" s="5">
        <f>DATE(YEAR(D7),MONTH(D7),DAY(D7)+QUOTIENT(INDEX(Zeittafel[Taktminute],MATCH(TIME(HOUR(D7),MINUTE(D7),0),Zeittafel[Minute]))+Zyklus_Minuten,Zyklus_Minuten_pro_Tag))+INDEX(Zeittafel[Minute],MATCH(MOD(INDEX(Zeittafel[Taktminute],MATCH(TIME(HOUR(D7),MINUTE(D7),0),Zeittafel[Minute]))+Zyklus_Minuten,Zyklus_Minuten_pro_Tag),Zeittafel[Taktminute],0))</f>
        <v>43832.286111111112</v>
      </c>
      <c r="E8" s="12">
        <f>DATE(YEAR(E7),MONTH(E7),DAY(E7)+QUOTIENT(INDEX(Zeittafel[Taktminute],MATCH(TIME(HOUR(E7),MINUTE(E7),0),Zeittafel[Minute]))+Zyklus_Minuten,Zyklus_Minuten_pro_Tag))+INDEX(Zeittafel[Minute],MATCH(MOD(INDEX(Zeittafel[Taktminute],MATCH(TIME(HOUR(E7),MINUTE(E7),0),Zeittafel[Minute]))+Zyklus_Minuten,Zyklus_Minuten_pro_Tag),Zeittafel[Taktminute],0))</f>
        <v>43832.539583333331</v>
      </c>
      <c r="F8" s="5">
        <f>DATE(YEAR(F7),MONTH(F7),DAY(F7)+QUOTIENT(INDEX(Zeittafel[Taktminute],MATCH(TIME(HOUR(F7),MINUTE(F7),0),Zeittafel[Minute]))+Zyklus_Minuten,Zyklus_Minuten_pro_Tag))+INDEX(Zeittafel[Minute],MATCH(MOD(INDEX(Zeittafel[Taktminute],MATCH(TIME(HOUR(F7),MINUTE(F7),0),Zeittafel[Minute]))+Zyklus_Minuten,Zyklus_Minuten_pro_Tag),Zeittafel[Taktminute],0))</f>
        <v>43832.792361111111</v>
      </c>
      <c r="G8" s="11">
        <f>DATE(YEAR(G7),MONTH(G7),DAY(G7)+QUOTIENT(INDEX(Zeittafel[Taktminute],MATCH(TIME(HOUR(G7),MINUTE(G7),0),Zeittafel[Minute]))+Zyklus_Minuten,Zyklus_Minuten_pro_Tag))+INDEX(Zeittafel[Minute],MATCH(MOD(INDEX(Zeittafel[Taktminute],MATCH(TIME(HOUR(G7),MINUTE(G7),0),Zeittafel[Minute]))+Zyklus_Minuten,Zyklus_Minuten_pro_Tag),Zeittafel[Taktminute],0))</f>
        <v>43833.332638888889</v>
      </c>
      <c r="H8" s="5">
        <f>DATE(YEAR(H7),MONTH(H7),DAY(H7)+QUOTIENT(INDEX(Zeittafel[Taktminute],MATCH(TIME(HOUR(H7),MINUTE(H7),0),Zeittafel[Minute]))+Zyklus_Minuten,Zyklus_Minuten_pro_Tag))+INDEX(Zeittafel[Minute],MATCH(MOD(INDEX(Zeittafel[Taktminute],MATCH(TIME(HOUR(H7),MINUTE(H7),0),Zeittafel[Minute]))+Zyklus_Minuten,Zyklus_Minuten_pro_Tag),Zeittafel[Taktminute],0))</f>
        <v>43833.57916666667</v>
      </c>
      <c r="I8" s="12">
        <f>DATE(YEAR(I7),MONTH(I7),DAY(I7)+QUOTIENT(INDEX(Zeittafel[Taktminute],MATCH(TIME(HOUR(I7),MINUTE(I7),0),Zeittafel[Minute]))+Zyklus_Minuten,Zyklus_Minuten_pro_Tag))+INDEX(Zeittafel[Minute],MATCH(MOD(INDEX(Zeittafel[Taktminute],MATCH(TIME(HOUR(I7),MINUTE(I7),0),Zeittafel[Minute]))+Zyklus_Minuten,Zyklus_Minuten_pro_Tag),Zeittafel[Taktminute],0))</f>
        <v>43833.831944444442</v>
      </c>
      <c r="J8" s="5">
        <f>DATE(YEAR(J7),MONTH(J7),DAY(J7)+QUOTIENT(INDEX(Zeittafel[Taktminute],MATCH(TIME(HOUR(J7),MINUTE(J7),0),Zeittafel[Minute]))+Zyklus_Minuten,Zyklus_Minuten_pro_Tag))+INDEX(Zeittafel[Minute],MATCH(MOD(INDEX(Zeittafel[Taktminute],MATCH(TIME(HOUR(J7),MINUTE(J7),0),Zeittafel[Minute]))+Zyklus_Minuten,Zyklus_Minuten_pro_Tag),Zeittafel[Taktminute],0))</f>
        <v>43834.37222222222</v>
      </c>
      <c r="K8" s="11">
        <f>DATE(YEAR(K7),MONTH(K7),DAY(K7)+QUOTIENT(INDEX(Zeittafel[Taktminute],MATCH(TIME(HOUR(K7),MINUTE(K7),0),Zeittafel[Minute]))+Zyklus_Minuten,Zyklus_Minuten_pro_Tag))+INDEX(Zeittafel[Minute],MATCH(MOD(INDEX(Zeittafel[Taktminute],MATCH(TIME(HOUR(K7),MINUTE(K7),0),Zeittafel[Minute]))+Zyklus_Minuten,Zyklus_Minuten_pro_Tag),Zeittafel[Taktminute],0))</f>
        <v>43834.638888888891</v>
      </c>
      <c r="L8" s="5">
        <f>DATE(YEAR(L7),MONTH(L7),DAY(L7)+QUOTIENT(INDEX(Zeittafel[Taktminute],MATCH(TIME(HOUR(L7),MINUTE(L7),0),Zeittafel[Minute]))+Zyklus_Minuten,Zyklus_Minuten_pro_Tag))+INDEX(Zeittafel[Minute],MATCH(MOD(INDEX(Zeittafel[Taktminute],MATCH(TIME(HOUR(L7),MINUTE(L7),0),Zeittafel[Minute]))+Zyklus_Minuten,Zyklus_Minuten_pro_Tag),Zeittafel[Taktminute],0))</f>
        <v>43834.892361111109</v>
      </c>
      <c r="M8" s="12">
        <f>DATE(YEAR(M7),MONTH(M7),DAY(M7)+QUOTIENT(INDEX(Zeittafel[Taktminute],MATCH(TIME(HOUR(M7),MINUTE(M7),0),Zeittafel[Minute]))+Zyklus_Minuten,Zyklus_Minuten_pro_Tag))+INDEX(Zeittafel[Minute],MATCH(MOD(INDEX(Zeittafel[Taktminute],MATCH(TIME(HOUR(M7),MINUTE(M7),0),Zeittafel[Minute]))+Zyklus_Minuten,Zyklus_Minuten_pro_Tag),Zeittafel[Taktminute],0))</f>
        <v>43835.411805555559</v>
      </c>
      <c r="N8" s="5">
        <f>DATE(YEAR(N7),MONTH(N7),DAY(N7)+QUOTIENT(INDEX(Zeittafel[Taktminute],MATCH(TIME(HOUR(N7),MINUTE(N7),0),Zeittafel[Minute]))+Zyklus_Minuten,Zyklus_Minuten_pro_Tag))+INDEX(Zeittafel[Minute],MATCH(MOD(INDEX(Zeittafel[Taktminute],MATCH(TIME(HOUR(N7),MINUTE(N7),0),Zeittafel[Minute]))+Zyklus_Minuten,Zyklus_Minuten_pro_Tag),Zeittafel[Taktminute],0))</f>
        <v>43835.678472222222</v>
      </c>
      <c r="O8" s="11">
        <f>DATE(YEAR(O7),MONTH(O7),DAY(O7)+QUOTIENT(INDEX(Zeittafel[Taktminute],MATCH(TIME(HOUR(O7),MINUTE(O7),0),Zeittafel[Minute]))+Zyklus_Minuten,Zyklus_Minuten_pro_Tag))+INDEX(Zeittafel[Minute],MATCH(MOD(INDEX(Zeittafel[Taktminute],MATCH(TIME(HOUR(O7),MINUTE(O7),0),Zeittafel[Minute]))+Zyklus_Minuten,Zyklus_Minuten_pro_Tag),Zeittafel[Taktminute],0))</f>
        <v>43835.931944444441</v>
      </c>
      <c r="P8" s="5">
        <f>DATE(YEAR(P7),MONTH(P7),DAY(P7)+QUOTIENT(INDEX(Zeittafel[Taktminute],MATCH(TIME(HOUR(P7),MINUTE(P7),0),Zeittafel[Minute]))+Zyklus_Minuten,Zyklus_Minuten_pro_Tag))+INDEX(Zeittafel[Minute],MATCH(MOD(INDEX(Zeittafel[Taktminute],MATCH(TIME(HOUR(P7),MINUTE(P7),0),Zeittafel[Minute]))+Zyklus_Minuten,Zyklus_Minuten_pro_Tag),Zeittafel[Taktminute],0))</f>
        <v>43836.451388888891</v>
      </c>
    </row>
    <row r="9" spans="2:16" x14ac:dyDescent="0.35">
      <c r="B9" s="5" t="s">
        <v>31</v>
      </c>
      <c r="C9" s="5">
        <f>DATE(YEAR(C8),MONTH(C8),DAY(C8)+QUOTIENT(INDEX(Zeittafel[Taktminute],MATCH(TIME(HOUR(C8),MINUTE(C8),0),Zeittafel[Minute]))+Zyklus_Minuten,Zyklus_Minuten_pro_Tag))+INDEX(Zeittafel[Minute],MATCH(MOD(INDEX(Zeittafel[Taktminute],MATCH(TIME(HOUR(C8),MINUTE(C8),0),Zeittafel[Minute]))+Zyklus_Minuten,Zyklus_Minuten_pro_Tag),Zeittafel[Taktminute],0))</f>
        <v>43832.286111111112</v>
      </c>
      <c r="D9" s="12">
        <f>DATE(YEAR(D8),MONTH(D8),DAY(D8)+QUOTIENT(INDEX(Zeittafel[Taktminute],MATCH(TIME(HOUR(D8),MINUTE(D8),0),Zeittafel[Minute]))+Zyklus_Minuten,Zyklus_Minuten_pro_Tag))+INDEX(Zeittafel[Minute],MATCH(MOD(INDEX(Zeittafel[Taktminute],MATCH(TIME(HOUR(D8),MINUTE(D8),0),Zeittafel[Minute]))+Zyklus_Minuten,Zyklus_Minuten_pro_Tag),Zeittafel[Taktminute],0))</f>
        <v>43832.539583333331</v>
      </c>
      <c r="E9" s="5">
        <f>DATE(YEAR(E8),MONTH(E8),DAY(E8)+QUOTIENT(INDEX(Zeittafel[Taktminute],MATCH(TIME(HOUR(E8),MINUTE(E8),0),Zeittafel[Minute]))+Zyklus_Minuten,Zyklus_Minuten_pro_Tag))+INDEX(Zeittafel[Minute],MATCH(MOD(INDEX(Zeittafel[Taktminute],MATCH(TIME(HOUR(E8),MINUTE(E8),0),Zeittafel[Minute]))+Zyklus_Minuten,Zyklus_Minuten_pro_Tag),Zeittafel[Taktminute],0))</f>
        <v>43832.792361111111</v>
      </c>
      <c r="F9" s="11">
        <f>DATE(YEAR(F8),MONTH(F8),DAY(F8)+QUOTIENT(INDEX(Zeittafel[Taktminute],MATCH(TIME(HOUR(F8),MINUTE(F8),0),Zeittafel[Minute]))+Zyklus_Minuten,Zyklus_Minuten_pro_Tag))+INDEX(Zeittafel[Minute],MATCH(MOD(INDEX(Zeittafel[Taktminute],MATCH(TIME(HOUR(F8),MINUTE(F8),0),Zeittafel[Minute]))+Zyklus_Minuten,Zyklus_Minuten_pro_Tag),Zeittafel[Taktminute],0))</f>
        <v>43833.332638888889</v>
      </c>
      <c r="G9" s="5">
        <f>DATE(YEAR(G8),MONTH(G8),DAY(G8)+QUOTIENT(INDEX(Zeittafel[Taktminute],MATCH(TIME(HOUR(G8),MINUTE(G8),0),Zeittafel[Minute]))+Zyklus_Minuten,Zyklus_Minuten_pro_Tag))+INDEX(Zeittafel[Minute],MATCH(MOD(INDEX(Zeittafel[Taktminute],MATCH(TIME(HOUR(G8),MINUTE(G8),0),Zeittafel[Minute]))+Zyklus_Minuten,Zyklus_Minuten_pro_Tag),Zeittafel[Taktminute],0))</f>
        <v>43833.57916666667</v>
      </c>
      <c r="H9" s="12">
        <f>DATE(YEAR(H8),MONTH(H8),DAY(H8)+QUOTIENT(INDEX(Zeittafel[Taktminute],MATCH(TIME(HOUR(H8),MINUTE(H8),0),Zeittafel[Minute]))+Zyklus_Minuten,Zyklus_Minuten_pro_Tag))+INDEX(Zeittafel[Minute],MATCH(MOD(INDEX(Zeittafel[Taktminute],MATCH(TIME(HOUR(H8),MINUTE(H8),0),Zeittafel[Minute]))+Zyklus_Minuten,Zyklus_Minuten_pro_Tag),Zeittafel[Taktminute],0))</f>
        <v>43833.831944444442</v>
      </c>
      <c r="I9" s="5">
        <f>DATE(YEAR(I8),MONTH(I8),DAY(I8)+QUOTIENT(INDEX(Zeittafel[Taktminute],MATCH(TIME(HOUR(I8),MINUTE(I8),0),Zeittafel[Minute]))+Zyklus_Minuten,Zyklus_Minuten_pro_Tag))+INDEX(Zeittafel[Minute],MATCH(MOD(INDEX(Zeittafel[Taktminute],MATCH(TIME(HOUR(I8),MINUTE(I8),0),Zeittafel[Minute]))+Zyklus_Minuten,Zyklus_Minuten_pro_Tag),Zeittafel[Taktminute],0))</f>
        <v>43834.37222222222</v>
      </c>
      <c r="J9" s="11">
        <f>DATE(YEAR(J8),MONTH(J8),DAY(J8)+QUOTIENT(INDEX(Zeittafel[Taktminute],MATCH(TIME(HOUR(J8),MINUTE(J8),0),Zeittafel[Minute]))+Zyklus_Minuten,Zyklus_Minuten_pro_Tag))+INDEX(Zeittafel[Minute],MATCH(MOD(INDEX(Zeittafel[Taktminute],MATCH(TIME(HOUR(J8),MINUTE(J8),0),Zeittafel[Minute]))+Zyklus_Minuten,Zyklus_Minuten_pro_Tag),Zeittafel[Taktminute],0))</f>
        <v>43834.638888888891</v>
      </c>
      <c r="K9" s="5">
        <f>DATE(YEAR(K8),MONTH(K8),DAY(K8)+QUOTIENT(INDEX(Zeittafel[Taktminute],MATCH(TIME(HOUR(K8),MINUTE(K8),0),Zeittafel[Minute]))+Zyklus_Minuten,Zyklus_Minuten_pro_Tag))+INDEX(Zeittafel[Minute],MATCH(MOD(INDEX(Zeittafel[Taktminute],MATCH(TIME(HOUR(K8),MINUTE(K8),0),Zeittafel[Minute]))+Zyklus_Minuten,Zyklus_Minuten_pro_Tag),Zeittafel[Taktminute],0))</f>
        <v>43834.892361111109</v>
      </c>
      <c r="L9" s="12">
        <f>DATE(YEAR(L8),MONTH(L8),DAY(L8)+QUOTIENT(INDEX(Zeittafel[Taktminute],MATCH(TIME(HOUR(L8),MINUTE(L8),0),Zeittafel[Minute]))+Zyklus_Minuten,Zyklus_Minuten_pro_Tag))+INDEX(Zeittafel[Minute],MATCH(MOD(INDEX(Zeittafel[Taktminute],MATCH(TIME(HOUR(L8),MINUTE(L8),0),Zeittafel[Minute]))+Zyklus_Minuten,Zyklus_Minuten_pro_Tag),Zeittafel[Taktminute],0))</f>
        <v>43835.411805555559</v>
      </c>
      <c r="M9" s="5">
        <f>DATE(YEAR(M8),MONTH(M8),DAY(M8)+QUOTIENT(INDEX(Zeittafel[Taktminute],MATCH(TIME(HOUR(M8),MINUTE(M8),0),Zeittafel[Minute]))+Zyklus_Minuten,Zyklus_Minuten_pro_Tag))+INDEX(Zeittafel[Minute],MATCH(MOD(INDEX(Zeittafel[Taktminute],MATCH(TIME(HOUR(M8),MINUTE(M8),0),Zeittafel[Minute]))+Zyklus_Minuten,Zyklus_Minuten_pro_Tag),Zeittafel[Taktminute],0))</f>
        <v>43835.678472222222</v>
      </c>
      <c r="N9" s="11">
        <f>DATE(YEAR(N8),MONTH(N8),DAY(N8)+QUOTIENT(INDEX(Zeittafel[Taktminute],MATCH(TIME(HOUR(N8),MINUTE(N8),0),Zeittafel[Minute]))+Zyklus_Minuten,Zyklus_Minuten_pro_Tag))+INDEX(Zeittafel[Minute],MATCH(MOD(INDEX(Zeittafel[Taktminute],MATCH(TIME(HOUR(N8),MINUTE(N8),0),Zeittafel[Minute]))+Zyklus_Minuten,Zyklus_Minuten_pro_Tag),Zeittafel[Taktminute],0))</f>
        <v>43835.931944444441</v>
      </c>
      <c r="O9" s="5">
        <f>DATE(YEAR(O8),MONTH(O8),DAY(O8)+QUOTIENT(INDEX(Zeittafel[Taktminute],MATCH(TIME(HOUR(O8),MINUTE(O8),0),Zeittafel[Minute]))+Zyklus_Minuten,Zyklus_Minuten_pro_Tag))+INDEX(Zeittafel[Minute],MATCH(MOD(INDEX(Zeittafel[Taktminute],MATCH(TIME(HOUR(O8),MINUTE(O8),0),Zeittafel[Minute]))+Zyklus_Minuten,Zyklus_Minuten_pro_Tag),Zeittafel[Taktminute],0))</f>
        <v>43836.451388888891</v>
      </c>
      <c r="P9" s="12">
        <f>DATE(YEAR(P8),MONTH(P8),DAY(P8)+QUOTIENT(INDEX(Zeittafel[Taktminute],MATCH(TIME(HOUR(P8),MINUTE(P8),0),Zeittafel[Minute]))+Zyklus_Minuten,Zyklus_Minuten_pro_Tag))+INDEX(Zeittafel[Minute],MATCH(MOD(INDEX(Zeittafel[Taktminute],MATCH(TIME(HOUR(P8),MINUTE(P8),0),Zeittafel[Minute]))+Zyklus_Minuten,Zyklus_Minuten_pro_Tag),Zeittafel[Taktminute],0))</f>
        <v>43836.724999999999</v>
      </c>
    </row>
    <row r="10" spans="2:16" x14ac:dyDescent="0.35">
      <c r="B10" s="5" t="s">
        <v>32</v>
      </c>
      <c r="C10" s="12">
        <f>DATE(YEAR(C9),MONTH(C9),DAY(C9)+QUOTIENT(INDEX(Zeittafel[Taktminute],MATCH(TIME(HOUR(C9),MINUTE(C9),0),Zeittafel[Minute]))+Zyklus_Minuten,Zyklus_Minuten_pro_Tag))+INDEX(Zeittafel[Minute],MATCH(MOD(INDEX(Zeittafel[Taktminute],MATCH(TIME(HOUR(C9),MINUTE(C9),0),Zeittafel[Minute]))+Zyklus_Minuten,Zyklus_Minuten_pro_Tag),Zeittafel[Taktminute],0))</f>
        <v>43832.539583333331</v>
      </c>
      <c r="D10" s="5">
        <f>DATE(YEAR(D9),MONTH(D9),DAY(D9)+QUOTIENT(INDEX(Zeittafel[Taktminute],MATCH(TIME(HOUR(D9),MINUTE(D9),0),Zeittafel[Minute]))+Zyklus_Minuten,Zyklus_Minuten_pro_Tag))+INDEX(Zeittafel[Minute],MATCH(MOD(INDEX(Zeittafel[Taktminute],MATCH(TIME(HOUR(D9),MINUTE(D9),0),Zeittafel[Minute]))+Zyklus_Minuten,Zyklus_Minuten_pro_Tag),Zeittafel[Taktminute],0))</f>
        <v>43832.792361111111</v>
      </c>
      <c r="E10" s="11">
        <f>DATE(YEAR(E9),MONTH(E9),DAY(E9)+QUOTIENT(INDEX(Zeittafel[Taktminute],MATCH(TIME(HOUR(E9),MINUTE(E9),0),Zeittafel[Minute]))+Zyklus_Minuten,Zyklus_Minuten_pro_Tag))+INDEX(Zeittafel[Minute],MATCH(MOD(INDEX(Zeittafel[Taktminute],MATCH(TIME(HOUR(E9),MINUTE(E9),0),Zeittafel[Minute]))+Zyklus_Minuten,Zyklus_Minuten_pro_Tag),Zeittafel[Taktminute],0))</f>
        <v>43833.332638888889</v>
      </c>
      <c r="F10" s="5">
        <f>DATE(YEAR(F9),MONTH(F9),DAY(F9)+QUOTIENT(INDEX(Zeittafel[Taktminute],MATCH(TIME(HOUR(F9),MINUTE(F9),0),Zeittafel[Minute]))+Zyklus_Minuten,Zyklus_Minuten_pro_Tag))+INDEX(Zeittafel[Minute],MATCH(MOD(INDEX(Zeittafel[Taktminute],MATCH(TIME(HOUR(F9),MINUTE(F9),0),Zeittafel[Minute]))+Zyklus_Minuten,Zyklus_Minuten_pro_Tag),Zeittafel[Taktminute],0))</f>
        <v>43833.57916666667</v>
      </c>
      <c r="G10" s="12">
        <f>DATE(YEAR(G9),MONTH(G9),DAY(G9)+QUOTIENT(INDEX(Zeittafel[Taktminute],MATCH(TIME(HOUR(G9),MINUTE(G9),0),Zeittafel[Minute]))+Zyklus_Minuten,Zyklus_Minuten_pro_Tag))+INDEX(Zeittafel[Minute],MATCH(MOD(INDEX(Zeittafel[Taktminute],MATCH(TIME(HOUR(G9),MINUTE(G9),0),Zeittafel[Minute]))+Zyklus_Minuten,Zyklus_Minuten_pro_Tag),Zeittafel[Taktminute],0))</f>
        <v>43833.831944444442</v>
      </c>
      <c r="H10" s="5">
        <f>DATE(YEAR(H9),MONTH(H9),DAY(H9)+QUOTIENT(INDEX(Zeittafel[Taktminute],MATCH(TIME(HOUR(H9),MINUTE(H9),0),Zeittafel[Minute]))+Zyklus_Minuten,Zyklus_Minuten_pro_Tag))+INDEX(Zeittafel[Minute],MATCH(MOD(INDEX(Zeittafel[Taktminute],MATCH(TIME(HOUR(H9),MINUTE(H9),0),Zeittafel[Minute]))+Zyklus_Minuten,Zyklus_Minuten_pro_Tag),Zeittafel[Taktminute],0))</f>
        <v>43834.37222222222</v>
      </c>
      <c r="I10" s="11">
        <f>DATE(YEAR(I9),MONTH(I9),DAY(I9)+QUOTIENT(INDEX(Zeittafel[Taktminute],MATCH(TIME(HOUR(I9),MINUTE(I9),0),Zeittafel[Minute]))+Zyklus_Minuten,Zyklus_Minuten_pro_Tag))+INDEX(Zeittafel[Minute],MATCH(MOD(INDEX(Zeittafel[Taktminute],MATCH(TIME(HOUR(I9),MINUTE(I9),0),Zeittafel[Minute]))+Zyklus_Minuten,Zyklus_Minuten_pro_Tag),Zeittafel[Taktminute],0))</f>
        <v>43834.638888888891</v>
      </c>
      <c r="J10" s="5">
        <f>DATE(YEAR(J9),MONTH(J9),DAY(J9)+QUOTIENT(INDEX(Zeittafel[Taktminute],MATCH(TIME(HOUR(J9),MINUTE(J9),0),Zeittafel[Minute]))+Zyklus_Minuten,Zyklus_Minuten_pro_Tag))+INDEX(Zeittafel[Minute],MATCH(MOD(INDEX(Zeittafel[Taktminute],MATCH(TIME(HOUR(J9),MINUTE(J9),0),Zeittafel[Minute]))+Zyklus_Minuten,Zyklus_Minuten_pro_Tag),Zeittafel[Taktminute],0))</f>
        <v>43834.892361111109</v>
      </c>
      <c r="K10" s="12">
        <f>DATE(YEAR(K9),MONTH(K9),DAY(K9)+QUOTIENT(INDEX(Zeittafel[Taktminute],MATCH(TIME(HOUR(K9),MINUTE(K9),0),Zeittafel[Minute]))+Zyklus_Minuten,Zyklus_Minuten_pro_Tag))+INDEX(Zeittafel[Minute],MATCH(MOD(INDEX(Zeittafel[Taktminute],MATCH(TIME(HOUR(K9),MINUTE(K9),0),Zeittafel[Minute]))+Zyklus_Minuten,Zyklus_Minuten_pro_Tag),Zeittafel[Taktminute],0))</f>
        <v>43835.411805555559</v>
      </c>
      <c r="L10" s="5">
        <f>DATE(YEAR(L9),MONTH(L9),DAY(L9)+QUOTIENT(INDEX(Zeittafel[Taktminute],MATCH(TIME(HOUR(L9),MINUTE(L9),0),Zeittafel[Minute]))+Zyklus_Minuten,Zyklus_Minuten_pro_Tag))+INDEX(Zeittafel[Minute],MATCH(MOD(INDEX(Zeittafel[Taktminute],MATCH(TIME(HOUR(L9),MINUTE(L9),0),Zeittafel[Minute]))+Zyklus_Minuten,Zyklus_Minuten_pro_Tag),Zeittafel[Taktminute],0))</f>
        <v>43835.678472222222</v>
      </c>
      <c r="M10" s="11">
        <f>DATE(YEAR(M9),MONTH(M9),DAY(M9)+QUOTIENT(INDEX(Zeittafel[Taktminute],MATCH(TIME(HOUR(M9),MINUTE(M9),0),Zeittafel[Minute]))+Zyklus_Minuten,Zyklus_Minuten_pro_Tag))+INDEX(Zeittafel[Minute],MATCH(MOD(INDEX(Zeittafel[Taktminute],MATCH(TIME(HOUR(M9),MINUTE(M9),0),Zeittafel[Minute]))+Zyklus_Minuten,Zyklus_Minuten_pro_Tag),Zeittafel[Taktminute],0))</f>
        <v>43835.931944444441</v>
      </c>
      <c r="N10" s="5">
        <f>DATE(YEAR(N9),MONTH(N9),DAY(N9)+QUOTIENT(INDEX(Zeittafel[Taktminute],MATCH(TIME(HOUR(N9),MINUTE(N9),0),Zeittafel[Minute]))+Zyklus_Minuten,Zyklus_Minuten_pro_Tag))+INDEX(Zeittafel[Minute],MATCH(MOD(INDEX(Zeittafel[Taktminute],MATCH(TIME(HOUR(N9),MINUTE(N9),0),Zeittafel[Minute]))+Zyklus_Minuten,Zyklus_Minuten_pro_Tag),Zeittafel[Taktminute],0))</f>
        <v>43836.451388888891</v>
      </c>
      <c r="O10" s="12">
        <f>DATE(YEAR(O9),MONTH(O9),DAY(O9)+QUOTIENT(INDEX(Zeittafel[Taktminute],MATCH(TIME(HOUR(O9),MINUTE(O9),0),Zeittafel[Minute]))+Zyklus_Minuten,Zyklus_Minuten_pro_Tag))+INDEX(Zeittafel[Minute],MATCH(MOD(INDEX(Zeittafel[Taktminute],MATCH(TIME(HOUR(O9),MINUTE(O9),0),Zeittafel[Minute]))+Zyklus_Minuten,Zyklus_Minuten_pro_Tag),Zeittafel[Taktminute],0))</f>
        <v>43836.724999999999</v>
      </c>
      <c r="P10" s="5">
        <f>DATE(YEAR(P9),MONTH(P9),DAY(P9)+QUOTIENT(INDEX(Zeittafel[Taktminute],MATCH(TIME(HOUR(P9),MINUTE(P9),0),Zeittafel[Minute]))+Zyklus_Minuten,Zyklus_Minuten_pro_Tag))+INDEX(Zeittafel[Minute],MATCH(MOD(INDEX(Zeittafel[Taktminute],MATCH(TIME(HOUR(P9),MINUTE(P9),0),Zeittafel[Minute]))+Zyklus_Minuten,Zyklus_Minuten_pro_Tag),Zeittafel[Taktminute],0))</f>
        <v>43837.258333333331</v>
      </c>
    </row>
    <row r="11" spans="2:16" x14ac:dyDescent="0.35">
      <c r="B11" s="5" t="s">
        <v>33</v>
      </c>
      <c r="C11" s="5">
        <f>DATE(YEAR(C10),MONTH(C10),DAY(C10)+QUOTIENT(INDEX(Zeittafel[Taktminute],MATCH(TIME(HOUR(C10),MINUTE(C10),0),Zeittafel[Minute]))+Zyklus_Minuten,Zyklus_Minuten_pro_Tag))+INDEX(Zeittafel[Minute],MATCH(MOD(INDEX(Zeittafel[Taktminute],MATCH(TIME(HOUR(C10),MINUTE(C10),0),Zeittafel[Minute]))+Zyklus_Minuten,Zyklus_Minuten_pro_Tag),Zeittafel[Taktminute],0))</f>
        <v>43832.792361111111</v>
      </c>
      <c r="D11" s="11">
        <f>DATE(YEAR(D10),MONTH(D10),DAY(D10)+QUOTIENT(INDEX(Zeittafel[Taktminute],MATCH(TIME(HOUR(D10),MINUTE(D10),0),Zeittafel[Minute]))+Zyklus_Minuten,Zyklus_Minuten_pro_Tag))+INDEX(Zeittafel[Minute],MATCH(MOD(INDEX(Zeittafel[Taktminute],MATCH(TIME(HOUR(D10),MINUTE(D10),0),Zeittafel[Minute]))+Zyklus_Minuten,Zyklus_Minuten_pro_Tag),Zeittafel[Taktminute],0))</f>
        <v>43833.332638888889</v>
      </c>
      <c r="E11" s="5">
        <f>DATE(YEAR(E10),MONTH(E10),DAY(E10)+QUOTIENT(INDEX(Zeittafel[Taktminute],MATCH(TIME(HOUR(E10),MINUTE(E10),0),Zeittafel[Minute]))+Zyklus_Minuten,Zyklus_Minuten_pro_Tag))+INDEX(Zeittafel[Minute],MATCH(MOD(INDEX(Zeittafel[Taktminute],MATCH(TIME(HOUR(E10),MINUTE(E10),0),Zeittafel[Minute]))+Zyklus_Minuten,Zyklus_Minuten_pro_Tag),Zeittafel[Taktminute],0))</f>
        <v>43833.57916666667</v>
      </c>
      <c r="F11" s="12">
        <f>DATE(YEAR(F10),MONTH(F10),DAY(F10)+QUOTIENT(INDEX(Zeittafel[Taktminute],MATCH(TIME(HOUR(F10),MINUTE(F10),0),Zeittafel[Minute]))+Zyklus_Minuten,Zyklus_Minuten_pro_Tag))+INDEX(Zeittafel[Minute],MATCH(MOD(INDEX(Zeittafel[Taktminute],MATCH(TIME(HOUR(F10),MINUTE(F10),0),Zeittafel[Minute]))+Zyklus_Minuten,Zyklus_Minuten_pro_Tag),Zeittafel[Taktminute],0))</f>
        <v>43833.831944444442</v>
      </c>
      <c r="G11" s="5">
        <f>DATE(YEAR(G10),MONTH(G10),DAY(G10)+QUOTIENT(INDEX(Zeittafel[Taktminute],MATCH(TIME(HOUR(G10),MINUTE(G10),0),Zeittafel[Minute]))+Zyklus_Minuten,Zyklus_Minuten_pro_Tag))+INDEX(Zeittafel[Minute],MATCH(MOD(INDEX(Zeittafel[Taktminute],MATCH(TIME(HOUR(G10),MINUTE(G10),0),Zeittafel[Minute]))+Zyklus_Minuten,Zyklus_Minuten_pro_Tag),Zeittafel[Taktminute],0))</f>
        <v>43834.37222222222</v>
      </c>
      <c r="H11" s="11">
        <f>DATE(YEAR(H10),MONTH(H10),DAY(H10)+QUOTIENT(INDEX(Zeittafel[Taktminute],MATCH(TIME(HOUR(H10),MINUTE(H10),0),Zeittafel[Minute]))+Zyklus_Minuten,Zyklus_Minuten_pro_Tag))+INDEX(Zeittafel[Minute],MATCH(MOD(INDEX(Zeittafel[Taktminute],MATCH(TIME(HOUR(H10),MINUTE(H10),0),Zeittafel[Minute]))+Zyklus_Minuten,Zyklus_Minuten_pro_Tag),Zeittafel[Taktminute],0))</f>
        <v>43834.638888888891</v>
      </c>
      <c r="I11" s="5">
        <f>DATE(YEAR(I10),MONTH(I10),DAY(I10)+QUOTIENT(INDEX(Zeittafel[Taktminute],MATCH(TIME(HOUR(I10),MINUTE(I10),0),Zeittafel[Minute]))+Zyklus_Minuten,Zyklus_Minuten_pro_Tag))+INDEX(Zeittafel[Minute],MATCH(MOD(INDEX(Zeittafel[Taktminute],MATCH(TIME(HOUR(I10),MINUTE(I10),0),Zeittafel[Minute]))+Zyklus_Minuten,Zyklus_Minuten_pro_Tag),Zeittafel[Taktminute],0))</f>
        <v>43834.892361111109</v>
      </c>
      <c r="J11" s="12">
        <f>DATE(YEAR(J10),MONTH(J10),DAY(J10)+QUOTIENT(INDEX(Zeittafel[Taktminute],MATCH(TIME(HOUR(J10),MINUTE(J10),0),Zeittafel[Minute]))+Zyklus_Minuten,Zyklus_Minuten_pro_Tag))+INDEX(Zeittafel[Minute],MATCH(MOD(INDEX(Zeittafel[Taktminute],MATCH(TIME(HOUR(J10),MINUTE(J10),0),Zeittafel[Minute]))+Zyklus_Minuten,Zyklus_Minuten_pro_Tag),Zeittafel[Taktminute],0))</f>
        <v>43835.411805555559</v>
      </c>
      <c r="K11" s="5">
        <f>DATE(YEAR(K10),MONTH(K10),DAY(K10)+QUOTIENT(INDEX(Zeittafel[Taktminute],MATCH(TIME(HOUR(K10),MINUTE(K10),0),Zeittafel[Minute]))+Zyklus_Minuten,Zyklus_Minuten_pro_Tag))+INDEX(Zeittafel[Minute],MATCH(MOD(INDEX(Zeittafel[Taktminute],MATCH(TIME(HOUR(K10),MINUTE(K10),0),Zeittafel[Minute]))+Zyklus_Minuten,Zyklus_Minuten_pro_Tag),Zeittafel[Taktminute],0))</f>
        <v>43835.678472222222</v>
      </c>
      <c r="L11" s="11">
        <f>DATE(YEAR(L10),MONTH(L10),DAY(L10)+QUOTIENT(INDEX(Zeittafel[Taktminute],MATCH(TIME(HOUR(L10),MINUTE(L10),0),Zeittafel[Minute]))+Zyklus_Minuten,Zyklus_Minuten_pro_Tag))+INDEX(Zeittafel[Minute],MATCH(MOD(INDEX(Zeittafel[Taktminute],MATCH(TIME(HOUR(L10),MINUTE(L10),0),Zeittafel[Minute]))+Zyklus_Minuten,Zyklus_Minuten_pro_Tag),Zeittafel[Taktminute],0))</f>
        <v>43835.931944444441</v>
      </c>
      <c r="M11" s="5">
        <f>DATE(YEAR(M10),MONTH(M10),DAY(M10)+QUOTIENT(INDEX(Zeittafel[Taktminute],MATCH(TIME(HOUR(M10),MINUTE(M10),0),Zeittafel[Minute]))+Zyklus_Minuten,Zyklus_Minuten_pro_Tag))+INDEX(Zeittafel[Minute],MATCH(MOD(INDEX(Zeittafel[Taktminute],MATCH(TIME(HOUR(M10),MINUTE(M10),0),Zeittafel[Minute]))+Zyklus_Minuten,Zyklus_Minuten_pro_Tag),Zeittafel[Taktminute],0))</f>
        <v>43836.451388888891</v>
      </c>
      <c r="N11" s="12">
        <f>DATE(YEAR(N10),MONTH(N10),DAY(N10)+QUOTIENT(INDEX(Zeittafel[Taktminute],MATCH(TIME(HOUR(N10),MINUTE(N10),0),Zeittafel[Minute]))+Zyklus_Minuten,Zyklus_Minuten_pro_Tag))+INDEX(Zeittafel[Minute],MATCH(MOD(INDEX(Zeittafel[Taktminute],MATCH(TIME(HOUR(N10),MINUTE(N10),0),Zeittafel[Minute]))+Zyklus_Minuten,Zyklus_Minuten_pro_Tag),Zeittafel[Taktminute],0))</f>
        <v>43836.724999999999</v>
      </c>
      <c r="O11" s="5">
        <f>DATE(YEAR(O10),MONTH(O10),DAY(O10)+QUOTIENT(INDEX(Zeittafel[Taktminute],MATCH(TIME(HOUR(O10),MINUTE(O10),0),Zeittafel[Minute]))+Zyklus_Minuten,Zyklus_Minuten_pro_Tag))+INDEX(Zeittafel[Minute],MATCH(MOD(INDEX(Zeittafel[Taktminute],MATCH(TIME(HOUR(O10),MINUTE(O10),0),Zeittafel[Minute]))+Zyklus_Minuten,Zyklus_Minuten_pro_Tag),Zeittafel[Taktminute],0))</f>
        <v>43837.258333333331</v>
      </c>
      <c r="P11" s="11">
        <f>DATE(YEAR(P10),MONTH(P10),DAY(P10)+QUOTIENT(INDEX(Zeittafel[Taktminute],MATCH(TIME(HOUR(P10),MINUTE(P10),0),Zeittafel[Minute]))+Zyklus_Minuten,Zyklus_Minuten_pro_Tag))+INDEX(Zeittafel[Minute],MATCH(MOD(INDEX(Zeittafel[Taktminute],MATCH(TIME(HOUR(P10),MINUTE(P10),0),Zeittafel[Minute]))+Zyklus_Minuten,Zyklus_Minuten_pro_Tag),Zeittafel[Taktminute],0))</f>
        <v>43837.490972222222</v>
      </c>
    </row>
    <row r="12" spans="2:16" x14ac:dyDescent="0.35">
      <c r="B12" s="5" t="s">
        <v>34</v>
      </c>
      <c r="C12" s="11">
        <f>DATE(YEAR(C11),MONTH(C11),DAY(C11)+QUOTIENT(INDEX(Zeittafel[Taktminute],MATCH(TIME(HOUR(C11),MINUTE(C11),0),Zeittafel[Minute]))+Zyklus_Minuten,Zyklus_Minuten_pro_Tag))+INDEX(Zeittafel[Minute],MATCH(MOD(INDEX(Zeittafel[Taktminute],MATCH(TIME(HOUR(C11),MINUTE(C11),0),Zeittafel[Minute]))+Zyklus_Minuten,Zyklus_Minuten_pro_Tag),Zeittafel[Taktminute],0))</f>
        <v>43833.332638888889</v>
      </c>
      <c r="D12" s="5">
        <f>DATE(YEAR(D11),MONTH(D11),DAY(D11)+QUOTIENT(INDEX(Zeittafel[Taktminute],MATCH(TIME(HOUR(D11),MINUTE(D11),0),Zeittafel[Minute]))+Zyklus_Minuten,Zyklus_Minuten_pro_Tag))+INDEX(Zeittafel[Minute],MATCH(MOD(INDEX(Zeittafel[Taktminute],MATCH(TIME(HOUR(D11),MINUTE(D11),0),Zeittafel[Minute]))+Zyklus_Minuten,Zyklus_Minuten_pro_Tag),Zeittafel[Taktminute],0))</f>
        <v>43833.57916666667</v>
      </c>
      <c r="E12" s="12">
        <f>DATE(YEAR(E11),MONTH(E11),DAY(E11)+QUOTIENT(INDEX(Zeittafel[Taktminute],MATCH(TIME(HOUR(E11),MINUTE(E11),0),Zeittafel[Minute]))+Zyklus_Minuten,Zyklus_Minuten_pro_Tag))+INDEX(Zeittafel[Minute],MATCH(MOD(INDEX(Zeittafel[Taktminute],MATCH(TIME(HOUR(E11),MINUTE(E11),0),Zeittafel[Minute]))+Zyklus_Minuten,Zyklus_Minuten_pro_Tag),Zeittafel[Taktminute],0))</f>
        <v>43833.831944444442</v>
      </c>
      <c r="F12" s="5">
        <f>DATE(YEAR(F11),MONTH(F11),DAY(F11)+QUOTIENT(INDEX(Zeittafel[Taktminute],MATCH(TIME(HOUR(F11),MINUTE(F11),0),Zeittafel[Minute]))+Zyklus_Minuten,Zyklus_Minuten_pro_Tag))+INDEX(Zeittafel[Minute],MATCH(MOD(INDEX(Zeittafel[Taktminute],MATCH(TIME(HOUR(F11),MINUTE(F11),0),Zeittafel[Minute]))+Zyklus_Minuten,Zyklus_Minuten_pro_Tag),Zeittafel[Taktminute],0))</f>
        <v>43834.37222222222</v>
      </c>
      <c r="G12" s="11">
        <f>DATE(YEAR(G11),MONTH(G11),DAY(G11)+QUOTIENT(INDEX(Zeittafel[Taktminute],MATCH(TIME(HOUR(G11),MINUTE(G11),0),Zeittafel[Minute]))+Zyklus_Minuten,Zyklus_Minuten_pro_Tag))+INDEX(Zeittafel[Minute],MATCH(MOD(INDEX(Zeittafel[Taktminute],MATCH(TIME(HOUR(G11),MINUTE(G11),0),Zeittafel[Minute]))+Zyklus_Minuten,Zyklus_Minuten_pro_Tag),Zeittafel[Taktminute],0))</f>
        <v>43834.638888888891</v>
      </c>
      <c r="H12" s="5">
        <f>DATE(YEAR(H11),MONTH(H11),DAY(H11)+QUOTIENT(INDEX(Zeittafel[Taktminute],MATCH(TIME(HOUR(H11),MINUTE(H11),0),Zeittafel[Minute]))+Zyklus_Minuten,Zyklus_Minuten_pro_Tag))+INDEX(Zeittafel[Minute],MATCH(MOD(INDEX(Zeittafel[Taktminute],MATCH(TIME(HOUR(H11),MINUTE(H11),0),Zeittafel[Minute]))+Zyklus_Minuten,Zyklus_Minuten_pro_Tag),Zeittafel[Taktminute],0))</f>
        <v>43834.892361111109</v>
      </c>
      <c r="I12" s="12">
        <f>DATE(YEAR(I11),MONTH(I11),DAY(I11)+QUOTIENT(INDEX(Zeittafel[Taktminute],MATCH(TIME(HOUR(I11),MINUTE(I11),0),Zeittafel[Minute]))+Zyklus_Minuten,Zyklus_Minuten_pro_Tag))+INDEX(Zeittafel[Minute],MATCH(MOD(INDEX(Zeittafel[Taktminute],MATCH(TIME(HOUR(I11),MINUTE(I11),0),Zeittafel[Minute]))+Zyklus_Minuten,Zyklus_Minuten_pro_Tag),Zeittafel[Taktminute],0))</f>
        <v>43835.411805555559</v>
      </c>
      <c r="J12" s="5">
        <f>DATE(YEAR(J11),MONTH(J11),DAY(J11)+QUOTIENT(INDEX(Zeittafel[Taktminute],MATCH(TIME(HOUR(J11),MINUTE(J11),0),Zeittafel[Minute]))+Zyklus_Minuten,Zyklus_Minuten_pro_Tag))+INDEX(Zeittafel[Minute],MATCH(MOD(INDEX(Zeittafel[Taktminute],MATCH(TIME(HOUR(J11),MINUTE(J11),0),Zeittafel[Minute]))+Zyklus_Minuten,Zyklus_Minuten_pro_Tag),Zeittafel[Taktminute],0))</f>
        <v>43835.678472222222</v>
      </c>
      <c r="K12" s="11">
        <f>DATE(YEAR(K11),MONTH(K11),DAY(K11)+QUOTIENT(INDEX(Zeittafel[Taktminute],MATCH(TIME(HOUR(K11),MINUTE(K11),0),Zeittafel[Minute]))+Zyklus_Minuten,Zyklus_Minuten_pro_Tag))+INDEX(Zeittafel[Minute],MATCH(MOD(INDEX(Zeittafel[Taktminute],MATCH(TIME(HOUR(K11),MINUTE(K11),0),Zeittafel[Minute]))+Zyklus_Minuten,Zyklus_Minuten_pro_Tag),Zeittafel[Taktminute],0))</f>
        <v>43835.931944444441</v>
      </c>
      <c r="L12" s="5">
        <f>DATE(YEAR(L11),MONTH(L11),DAY(L11)+QUOTIENT(INDEX(Zeittafel[Taktminute],MATCH(TIME(HOUR(L11),MINUTE(L11),0),Zeittafel[Minute]))+Zyklus_Minuten,Zyklus_Minuten_pro_Tag))+INDEX(Zeittafel[Minute],MATCH(MOD(INDEX(Zeittafel[Taktminute],MATCH(TIME(HOUR(L11),MINUTE(L11),0),Zeittafel[Minute]))+Zyklus_Minuten,Zyklus_Minuten_pro_Tag),Zeittafel[Taktminute],0))</f>
        <v>43836.451388888891</v>
      </c>
      <c r="M12" s="12">
        <f>DATE(YEAR(M11),MONTH(M11),DAY(M11)+QUOTIENT(INDEX(Zeittafel[Taktminute],MATCH(TIME(HOUR(M11),MINUTE(M11),0),Zeittafel[Minute]))+Zyklus_Minuten,Zyklus_Minuten_pro_Tag))+INDEX(Zeittafel[Minute],MATCH(MOD(INDEX(Zeittafel[Taktminute],MATCH(TIME(HOUR(M11),MINUTE(M11),0),Zeittafel[Minute]))+Zyklus_Minuten,Zyklus_Minuten_pro_Tag),Zeittafel[Taktminute],0))</f>
        <v>43836.724999999999</v>
      </c>
      <c r="N12" s="5">
        <f>DATE(YEAR(N11),MONTH(N11),DAY(N11)+QUOTIENT(INDEX(Zeittafel[Taktminute],MATCH(TIME(HOUR(N11),MINUTE(N11),0),Zeittafel[Minute]))+Zyklus_Minuten,Zyklus_Minuten_pro_Tag))+INDEX(Zeittafel[Minute],MATCH(MOD(INDEX(Zeittafel[Taktminute],MATCH(TIME(HOUR(N11),MINUTE(N11),0),Zeittafel[Minute]))+Zyklus_Minuten,Zyklus_Minuten_pro_Tag),Zeittafel[Taktminute],0))</f>
        <v>43837.258333333331</v>
      </c>
      <c r="O12" s="11">
        <f>DATE(YEAR(O11),MONTH(O11),DAY(O11)+QUOTIENT(INDEX(Zeittafel[Taktminute],MATCH(TIME(HOUR(O11),MINUTE(O11),0),Zeittafel[Minute]))+Zyklus_Minuten,Zyklus_Minuten_pro_Tag))+INDEX(Zeittafel[Minute],MATCH(MOD(INDEX(Zeittafel[Taktminute],MATCH(TIME(HOUR(O11),MINUTE(O11),0),Zeittafel[Minute]))+Zyklus_Minuten,Zyklus_Minuten_pro_Tag),Zeittafel[Taktminute],0))</f>
        <v>43837.490972222222</v>
      </c>
      <c r="P12" s="5">
        <f>DATE(YEAR(P11),MONTH(P11),DAY(P11)+QUOTIENT(INDEX(Zeittafel[Taktminute],MATCH(TIME(HOUR(P11),MINUTE(P11),0),Zeittafel[Minute]))+Zyklus_Minuten,Zyklus_Minuten_pro_Tag))+INDEX(Zeittafel[Minute],MATCH(MOD(INDEX(Zeittafel[Taktminute],MATCH(TIME(HOUR(P11),MINUTE(P11),0),Zeittafel[Minute]))+Zyklus_Minuten,Zyklus_Minuten_pro_Tag),Zeittafel[Taktminute],0))</f>
        <v>43837.76458333333</v>
      </c>
    </row>
    <row r="13" spans="2:16" x14ac:dyDescent="0.35">
      <c r="B13" s="5" t="s">
        <v>35</v>
      </c>
      <c r="C13" s="5">
        <f>DATE(YEAR(C12),MONTH(C12),DAY(C12)+QUOTIENT(INDEX(Zeittafel[Taktminute],MATCH(TIME(HOUR(C12),MINUTE(C12),0),Zeittafel[Minute]))+Zyklus_Minuten,Zyklus_Minuten_pro_Tag))+INDEX(Zeittafel[Minute],MATCH(MOD(INDEX(Zeittafel[Taktminute],MATCH(TIME(HOUR(C12),MINUTE(C12),0),Zeittafel[Minute]))+Zyklus_Minuten,Zyklus_Minuten_pro_Tag),Zeittafel[Taktminute],0))</f>
        <v>43833.57916666667</v>
      </c>
      <c r="D13" s="12">
        <f>DATE(YEAR(D12),MONTH(D12),DAY(D12)+QUOTIENT(INDEX(Zeittafel[Taktminute],MATCH(TIME(HOUR(D12),MINUTE(D12),0),Zeittafel[Minute]))+Zyklus_Minuten,Zyklus_Minuten_pro_Tag))+INDEX(Zeittafel[Minute],MATCH(MOD(INDEX(Zeittafel[Taktminute],MATCH(TIME(HOUR(D12),MINUTE(D12),0),Zeittafel[Minute]))+Zyklus_Minuten,Zyklus_Minuten_pro_Tag),Zeittafel[Taktminute],0))</f>
        <v>43833.831944444442</v>
      </c>
      <c r="E13" s="5">
        <f>DATE(YEAR(E12),MONTH(E12),DAY(E12)+QUOTIENT(INDEX(Zeittafel[Taktminute],MATCH(TIME(HOUR(E12),MINUTE(E12),0),Zeittafel[Minute]))+Zyklus_Minuten,Zyklus_Minuten_pro_Tag))+INDEX(Zeittafel[Minute],MATCH(MOD(INDEX(Zeittafel[Taktminute],MATCH(TIME(HOUR(E12),MINUTE(E12),0),Zeittafel[Minute]))+Zyklus_Minuten,Zyklus_Minuten_pro_Tag),Zeittafel[Taktminute],0))</f>
        <v>43834.37222222222</v>
      </c>
      <c r="F13" s="11">
        <f>DATE(YEAR(F12),MONTH(F12),DAY(F12)+QUOTIENT(INDEX(Zeittafel[Taktminute],MATCH(TIME(HOUR(F12),MINUTE(F12),0),Zeittafel[Minute]))+Zyklus_Minuten,Zyklus_Minuten_pro_Tag))+INDEX(Zeittafel[Minute],MATCH(MOD(INDEX(Zeittafel[Taktminute],MATCH(TIME(HOUR(F12),MINUTE(F12),0),Zeittafel[Minute]))+Zyklus_Minuten,Zyklus_Minuten_pro_Tag),Zeittafel[Taktminute],0))</f>
        <v>43834.638888888891</v>
      </c>
      <c r="G13" s="5">
        <f>DATE(YEAR(G12),MONTH(G12),DAY(G12)+QUOTIENT(INDEX(Zeittafel[Taktminute],MATCH(TIME(HOUR(G12),MINUTE(G12),0),Zeittafel[Minute]))+Zyklus_Minuten,Zyklus_Minuten_pro_Tag))+INDEX(Zeittafel[Minute],MATCH(MOD(INDEX(Zeittafel[Taktminute],MATCH(TIME(HOUR(G12),MINUTE(G12),0),Zeittafel[Minute]))+Zyklus_Minuten,Zyklus_Minuten_pro_Tag),Zeittafel[Taktminute],0))</f>
        <v>43834.892361111109</v>
      </c>
      <c r="H13" s="12">
        <f>DATE(YEAR(H12),MONTH(H12),DAY(H12)+QUOTIENT(INDEX(Zeittafel[Taktminute],MATCH(TIME(HOUR(H12),MINUTE(H12),0),Zeittafel[Minute]))+Zyklus_Minuten,Zyklus_Minuten_pro_Tag))+INDEX(Zeittafel[Minute],MATCH(MOD(INDEX(Zeittafel[Taktminute],MATCH(TIME(HOUR(H12),MINUTE(H12),0),Zeittafel[Minute]))+Zyklus_Minuten,Zyklus_Minuten_pro_Tag),Zeittafel[Taktminute],0))</f>
        <v>43835.411805555559</v>
      </c>
      <c r="I13" s="5">
        <f>DATE(YEAR(I12),MONTH(I12),DAY(I12)+QUOTIENT(INDEX(Zeittafel[Taktminute],MATCH(TIME(HOUR(I12),MINUTE(I12),0),Zeittafel[Minute]))+Zyklus_Minuten,Zyklus_Minuten_pro_Tag))+INDEX(Zeittafel[Minute],MATCH(MOD(INDEX(Zeittafel[Taktminute],MATCH(TIME(HOUR(I12),MINUTE(I12),0),Zeittafel[Minute]))+Zyklus_Minuten,Zyklus_Minuten_pro_Tag),Zeittafel[Taktminute],0))</f>
        <v>43835.678472222222</v>
      </c>
      <c r="J13" s="11">
        <f>DATE(YEAR(J12),MONTH(J12),DAY(J12)+QUOTIENT(INDEX(Zeittafel[Taktminute],MATCH(TIME(HOUR(J12),MINUTE(J12),0),Zeittafel[Minute]))+Zyklus_Minuten,Zyklus_Minuten_pro_Tag))+INDEX(Zeittafel[Minute],MATCH(MOD(INDEX(Zeittafel[Taktminute],MATCH(TIME(HOUR(J12),MINUTE(J12),0),Zeittafel[Minute]))+Zyklus_Minuten,Zyklus_Minuten_pro_Tag),Zeittafel[Taktminute],0))</f>
        <v>43835.931944444441</v>
      </c>
      <c r="K13" s="5">
        <f>DATE(YEAR(K12),MONTH(K12),DAY(K12)+QUOTIENT(INDEX(Zeittafel[Taktminute],MATCH(TIME(HOUR(K12),MINUTE(K12),0),Zeittafel[Minute]))+Zyklus_Minuten,Zyklus_Minuten_pro_Tag))+INDEX(Zeittafel[Minute],MATCH(MOD(INDEX(Zeittafel[Taktminute],MATCH(TIME(HOUR(K12),MINUTE(K12),0),Zeittafel[Minute]))+Zyklus_Minuten,Zyklus_Minuten_pro_Tag),Zeittafel[Taktminute],0))</f>
        <v>43836.451388888891</v>
      </c>
      <c r="L13" s="12">
        <f>DATE(YEAR(L12),MONTH(L12),DAY(L12)+QUOTIENT(INDEX(Zeittafel[Taktminute],MATCH(TIME(HOUR(L12),MINUTE(L12),0),Zeittafel[Minute]))+Zyklus_Minuten,Zyklus_Minuten_pro_Tag))+INDEX(Zeittafel[Minute],MATCH(MOD(INDEX(Zeittafel[Taktminute],MATCH(TIME(HOUR(L12),MINUTE(L12),0),Zeittafel[Minute]))+Zyklus_Minuten,Zyklus_Minuten_pro_Tag),Zeittafel[Taktminute],0))</f>
        <v>43836.724999999999</v>
      </c>
      <c r="M13" s="5">
        <f>DATE(YEAR(M12),MONTH(M12),DAY(M12)+QUOTIENT(INDEX(Zeittafel[Taktminute],MATCH(TIME(HOUR(M12),MINUTE(M12),0),Zeittafel[Minute]))+Zyklus_Minuten,Zyklus_Minuten_pro_Tag))+INDEX(Zeittafel[Minute],MATCH(MOD(INDEX(Zeittafel[Taktminute],MATCH(TIME(HOUR(M12),MINUTE(M12),0),Zeittafel[Minute]))+Zyklus_Minuten,Zyklus_Minuten_pro_Tag),Zeittafel[Taktminute],0))</f>
        <v>43837.258333333331</v>
      </c>
      <c r="N13" s="11">
        <f>DATE(YEAR(N12),MONTH(N12),DAY(N12)+QUOTIENT(INDEX(Zeittafel[Taktminute],MATCH(TIME(HOUR(N12),MINUTE(N12),0),Zeittafel[Minute]))+Zyklus_Minuten,Zyklus_Minuten_pro_Tag))+INDEX(Zeittafel[Minute],MATCH(MOD(INDEX(Zeittafel[Taktminute],MATCH(TIME(HOUR(N12),MINUTE(N12),0),Zeittafel[Minute]))+Zyklus_Minuten,Zyklus_Minuten_pro_Tag),Zeittafel[Taktminute],0))</f>
        <v>43837.490972222222</v>
      </c>
      <c r="O13" s="5">
        <f>DATE(YEAR(O12),MONTH(O12),DAY(O12)+QUOTIENT(INDEX(Zeittafel[Taktminute],MATCH(TIME(HOUR(O12),MINUTE(O12),0),Zeittafel[Minute]))+Zyklus_Minuten,Zyklus_Minuten_pro_Tag))+INDEX(Zeittafel[Minute],MATCH(MOD(INDEX(Zeittafel[Taktminute],MATCH(TIME(HOUR(O12),MINUTE(O12),0),Zeittafel[Minute]))+Zyklus_Minuten,Zyklus_Minuten_pro_Tag),Zeittafel[Taktminute],0))</f>
        <v>43837.76458333333</v>
      </c>
      <c r="P13" s="12">
        <f>DATE(YEAR(P12),MONTH(P12),DAY(P12)+QUOTIENT(INDEX(Zeittafel[Taktminute],MATCH(TIME(HOUR(P12),MINUTE(P12),0),Zeittafel[Minute]))+Zyklus_Minuten,Zyklus_Minuten_pro_Tag))+INDEX(Zeittafel[Minute],MATCH(MOD(INDEX(Zeittafel[Taktminute],MATCH(TIME(HOUR(P12),MINUTE(P12),0),Zeittafel[Minute]))+Zyklus_Minuten,Zyklus_Minuten_pro_Tag),Zeittafel[Taktminute],0))</f>
        <v>43838.29791666667</v>
      </c>
    </row>
    <row r="14" spans="2:16" x14ac:dyDescent="0.35">
      <c r="B14" s="5" t="s">
        <v>36</v>
      </c>
      <c r="C14" s="12">
        <f>DATE(YEAR(C13),MONTH(C13),DAY(C13)+QUOTIENT(INDEX(Zeittafel[Taktminute],MATCH(TIME(HOUR(C13),MINUTE(C13),0),Zeittafel[Minute]))+Zyklus_Minuten,Zyklus_Minuten_pro_Tag))+INDEX(Zeittafel[Minute],MATCH(MOD(INDEX(Zeittafel[Taktminute],MATCH(TIME(HOUR(C13),MINUTE(C13),0),Zeittafel[Minute]))+Zyklus_Minuten,Zyklus_Minuten_pro_Tag),Zeittafel[Taktminute],0))</f>
        <v>43833.831944444442</v>
      </c>
      <c r="D14" s="5">
        <f>DATE(YEAR(D13),MONTH(D13),DAY(D13)+QUOTIENT(INDEX(Zeittafel[Taktminute],MATCH(TIME(HOUR(D13),MINUTE(D13),0),Zeittafel[Minute]))+Zyklus_Minuten,Zyklus_Minuten_pro_Tag))+INDEX(Zeittafel[Minute],MATCH(MOD(INDEX(Zeittafel[Taktminute],MATCH(TIME(HOUR(D13),MINUTE(D13),0),Zeittafel[Minute]))+Zyklus_Minuten,Zyklus_Minuten_pro_Tag),Zeittafel[Taktminute],0))</f>
        <v>43834.37222222222</v>
      </c>
      <c r="E14" s="11">
        <f>DATE(YEAR(E13),MONTH(E13),DAY(E13)+QUOTIENT(INDEX(Zeittafel[Taktminute],MATCH(TIME(HOUR(E13),MINUTE(E13),0),Zeittafel[Minute]))+Zyklus_Minuten,Zyklus_Minuten_pro_Tag))+INDEX(Zeittafel[Minute],MATCH(MOD(INDEX(Zeittafel[Taktminute],MATCH(TIME(HOUR(E13),MINUTE(E13),0),Zeittafel[Minute]))+Zyklus_Minuten,Zyklus_Minuten_pro_Tag),Zeittafel[Taktminute],0))</f>
        <v>43834.638888888891</v>
      </c>
      <c r="F14" s="5">
        <f>DATE(YEAR(F13),MONTH(F13),DAY(F13)+QUOTIENT(INDEX(Zeittafel[Taktminute],MATCH(TIME(HOUR(F13),MINUTE(F13),0),Zeittafel[Minute]))+Zyklus_Minuten,Zyklus_Minuten_pro_Tag))+INDEX(Zeittafel[Minute],MATCH(MOD(INDEX(Zeittafel[Taktminute],MATCH(TIME(HOUR(F13),MINUTE(F13),0),Zeittafel[Minute]))+Zyklus_Minuten,Zyklus_Minuten_pro_Tag),Zeittafel[Taktminute],0))</f>
        <v>43834.892361111109</v>
      </c>
      <c r="G14" s="12">
        <f>DATE(YEAR(G13),MONTH(G13),DAY(G13)+QUOTIENT(INDEX(Zeittafel[Taktminute],MATCH(TIME(HOUR(G13),MINUTE(G13),0),Zeittafel[Minute]))+Zyklus_Minuten,Zyklus_Minuten_pro_Tag))+INDEX(Zeittafel[Minute],MATCH(MOD(INDEX(Zeittafel[Taktminute],MATCH(TIME(HOUR(G13),MINUTE(G13),0),Zeittafel[Minute]))+Zyklus_Minuten,Zyklus_Minuten_pro_Tag),Zeittafel[Taktminute],0))</f>
        <v>43835.411805555559</v>
      </c>
      <c r="H14" s="5">
        <f>DATE(YEAR(H13),MONTH(H13),DAY(H13)+QUOTIENT(INDEX(Zeittafel[Taktminute],MATCH(TIME(HOUR(H13),MINUTE(H13),0),Zeittafel[Minute]))+Zyklus_Minuten,Zyklus_Minuten_pro_Tag))+INDEX(Zeittafel[Minute],MATCH(MOD(INDEX(Zeittafel[Taktminute],MATCH(TIME(HOUR(H13),MINUTE(H13),0),Zeittafel[Minute]))+Zyklus_Minuten,Zyklus_Minuten_pro_Tag),Zeittafel[Taktminute],0))</f>
        <v>43835.678472222222</v>
      </c>
      <c r="I14" s="11">
        <f>DATE(YEAR(I13),MONTH(I13),DAY(I13)+QUOTIENT(INDEX(Zeittafel[Taktminute],MATCH(TIME(HOUR(I13),MINUTE(I13),0),Zeittafel[Minute]))+Zyklus_Minuten,Zyklus_Minuten_pro_Tag))+INDEX(Zeittafel[Minute],MATCH(MOD(INDEX(Zeittafel[Taktminute],MATCH(TIME(HOUR(I13),MINUTE(I13),0),Zeittafel[Minute]))+Zyklus_Minuten,Zyklus_Minuten_pro_Tag),Zeittafel[Taktminute],0))</f>
        <v>43835.931944444441</v>
      </c>
      <c r="J14" s="5">
        <f>DATE(YEAR(J13),MONTH(J13),DAY(J13)+QUOTIENT(INDEX(Zeittafel[Taktminute],MATCH(TIME(HOUR(J13),MINUTE(J13),0),Zeittafel[Minute]))+Zyklus_Minuten,Zyklus_Minuten_pro_Tag))+INDEX(Zeittafel[Minute],MATCH(MOD(INDEX(Zeittafel[Taktminute],MATCH(TIME(HOUR(J13),MINUTE(J13),0),Zeittafel[Minute]))+Zyklus_Minuten,Zyklus_Minuten_pro_Tag),Zeittafel[Taktminute],0))</f>
        <v>43836.451388888891</v>
      </c>
      <c r="K14" s="12">
        <f>DATE(YEAR(K13),MONTH(K13),DAY(K13)+QUOTIENT(INDEX(Zeittafel[Taktminute],MATCH(TIME(HOUR(K13),MINUTE(K13),0),Zeittafel[Minute]))+Zyklus_Minuten,Zyklus_Minuten_pro_Tag))+INDEX(Zeittafel[Minute],MATCH(MOD(INDEX(Zeittafel[Taktminute],MATCH(TIME(HOUR(K13),MINUTE(K13),0),Zeittafel[Minute]))+Zyklus_Minuten,Zyklus_Minuten_pro_Tag),Zeittafel[Taktminute],0))</f>
        <v>43836.724999999999</v>
      </c>
      <c r="L14" s="5">
        <f>DATE(YEAR(L13),MONTH(L13),DAY(L13)+QUOTIENT(INDEX(Zeittafel[Taktminute],MATCH(TIME(HOUR(L13),MINUTE(L13),0),Zeittafel[Minute]))+Zyklus_Minuten,Zyklus_Minuten_pro_Tag))+INDEX(Zeittafel[Minute],MATCH(MOD(INDEX(Zeittafel[Taktminute],MATCH(TIME(HOUR(L13),MINUTE(L13),0),Zeittafel[Minute]))+Zyklus_Minuten,Zyklus_Minuten_pro_Tag),Zeittafel[Taktminute],0))</f>
        <v>43837.258333333331</v>
      </c>
      <c r="M14" s="11">
        <f>DATE(YEAR(M13),MONTH(M13),DAY(M13)+QUOTIENT(INDEX(Zeittafel[Taktminute],MATCH(TIME(HOUR(M13),MINUTE(M13),0),Zeittafel[Minute]))+Zyklus_Minuten,Zyklus_Minuten_pro_Tag))+INDEX(Zeittafel[Minute],MATCH(MOD(INDEX(Zeittafel[Taktminute],MATCH(TIME(HOUR(M13),MINUTE(M13),0),Zeittafel[Minute]))+Zyklus_Minuten,Zyklus_Minuten_pro_Tag),Zeittafel[Taktminute],0))</f>
        <v>43837.490972222222</v>
      </c>
      <c r="N14" s="5">
        <f>DATE(YEAR(N13),MONTH(N13),DAY(N13)+QUOTIENT(INDEX(Zeittafel[Taktminute],MATCH(TIME(HOUR(N13),MINUTE(N13),0),Zeittafel[Minute]))+Zyklus_Minuten,Zyklus_Minuten_pro_Tag))+INDEX(Zeittafel[Minute],MATCH(MOD(INDEX(Zeittafel[Taktminute],MATCH(TIME(HOUR(N13),MINUTE(N13),0),Zeittafel[Minute]))+Zyklus_Minuten,Zyklus_Minuten_pro_Tag),Zeittafel[Taktminute],0))</f>
        <v>43837.76458333333</v>
      </c>
      <c r="O14" s="12">
        <f>DATE(YEAR(O13),MONTH(O13),DAY(O13)+QUOTIENT(INDEX(Zeittafel[Taktminute],MATCH(TIME(HOUR(O13),MINUTE(O13),0),Zeittafel[Minute]))+Zyklus_Minuten,Zyklus_Minuten_pro_Tag))+INDEX(Zeittafel[Minute],MATCH(MOD(INDEX(Zeittafel[Taktminute],MATCH(TIME(HOUR(O13),MINUTE(O13),0),Zeittafel[Minute]))+Zyklus_Minuten,Zyklus_Minuten_pro_Tag),Zeittafel[Taktminute],0))</f>
        <v>43838.29791666667</v>
      </c>
      <c r="P14" s="5">
        <f>DATE(YEAR(P13),MONTH(P13),DAY(P13)+QUOTIENT(INDEX(Zeittafel[Taktminute],MATCH(TIME(HOUR(P13),MINUTE(P13),0),Zeittafel[Minute]))+Zyklus_Minuten,Zyklus_Minuten_pro_Tag))+INDEX(Zeittafel[Minute],MATCH(MOD(INDEX(Zeittafel[Taktminute],MATCH(TIME(HOUR(P13),MINUTE(P13),0),Zeittafel[Minute]))+Zyklus_Minuten,Zyklus_Minuten_pro_Tag),Zeittafel[Taktminute],0))</f>
        <v>43838.551388888889</v>
      </c>
    </row>
    <row r="15" spans="2:16" x14ac:dyDescent="0.35">
      <c r="B15" s="5" t="s">
        <v>37</v>
      </c>
      <c r="C15" s="5">
        <f>DATE(YEAR(C14),MONTH(C14),DAY(C14)+QUOTIENT(INDEX(Zeittafel[Taktminute],MATCH(TIME(HOUR(C14),MINUTE(C14),0),Zeittafel[Minute]))+Zyklus_Minuten,Zyklus_Minuten_pro_Tag))+INDEX(Zeittafel[Minute],MATCH(MOD(INDEX(Zeittafel[Taktminute],MATCH(TIME(HOUR(C14),MINUTE(C14),0),Zeittafel[Minute]))+Zyklus_Minuten,Zyklus_Minuten_pro_Tag),Zeittafel[Taktminute],0))</f>
        <v>43834.37222222222</v>
      </c>
      <c r="D15" s="11">
        <f>DATE(YEAR(D14),MONTH(D14),DAY(D14)+QUOTIENT(INDEX(Zeittafel[Taktminute],MATCH(TIME(HOUR(D14),MINUTE(D14),0),Zeittafel[Minute]))+Zyklus_Minuten,Zyklus_Minuten_pro_Tag))+INDEX(Zeittafel[Minute],MATCH(MOD(INDEX(Zeittafel[Taktminute],MATCH(TIME(HOUR(D14),MINUTE(D14),0),Zeittafel[Minute]))+Zyklus_Minuten,Zyklus_Minuten_pro_Tag),Zeittafel[Taktminute],0))</f>
        <v>43834.638888888891</v>
      </c>
      <c r="E15" s="5">
        <f>DATE(YEAR(E14),MONTH(E14),DAY(E14)+QUOTIENT(INDEX(Zeittafel[Taktminute],MATCH(TIME(HOUR(E14),MINUTE(E14),0),Zeittafel[Minute]))+Zyklus_Minuten,Zyklus_Minuten_pro_Tag))+INDEX(Zeittafel[Minute],MATCH(MOD(INDEX(Zeittafel[Taktminute],MATCH(TIME(HOUR(E14),MINUTE(E14),0),Zeittafel[Minute]))+Zyklus_Minuten,Zyklus_Minuten_pro_Tag),Zeittafel[Taktminute],0))</f>
        <v>43834.892361111109</v>
      </c>
      <c r="F15" s="12">
        <f>DATE(YEAR(F14),MONTH(F14),DAY(F14)+QUOTIENT(INDEX(Zeittafel[Taktminute],MATCH(TIME(HOUR(F14),MINUTE(F14),0),Zeittafel[Minute]))+Zyklus_Minuten,Zyklus_Minuten_pro_Tag))+INDEX(Zeittafel[Minute],MATCH(MOD(INDEX(Zeittafel[Taktminute],MATCH(TIME(HOUR(F14),MINUTE(F14),0),Zeittafel[Minute]))+Zyklus_Minuten,Zyklus_Minuten_pro_Tag),Zeittafel[Taktminute],0))</f>
        <v>43835.411805555559</v>
      </c>
      <c r="G15" s="5">
        <f>DATE(YEAR(G14),MONTH(G14),DAY(G14)+QUOTIENT(INDEX(Zeittafel[Taktminute],MATCH(TIME(HOUR(G14),MINUTE(G14),0),Zeittafel[Minute]))+Zyklus_Minuten,Zyklus_Minuten_pro_Tag))+INDEX(Zeittafel[Minute],MATCH(MOD(INDEX(Zeittafel[Taktminute],MATCH(TIME(HOUR(G14),MINUTE(G14),0),Zeittafel[Minute]))+Zyklus_Minuten,Zyklus_Minuten_pro_Tag),Zeittafel[Taktminute],0))</f>
        <v>43835.678472222222</v>
      </c>
      <c r="H15" s="11">
        <f>DATE(YEAR(H14),MONTH(H14),DAY(H14)+QUOTIENT(INDEX(Zeittafel[Taktminute],MATCH(TIME(HOUR(H14),MINUTE(H14),0),Zeittafel[Minute]))+Zyklus_Minuten,Zyklus_Minuten_pro_Tag))+INDEX(Zeittafel[Minute],MATCH(MOD(INDEX(Zeittafel[Taktminute],MATCH(TIME(HOUR(H14),MINUTE(H14),0),Zeittafel[Minute]))+Zyklus_Minuten,Zyklus_Minuten_pro_Tag),Zeittafel[Taktminute],0))</f>
        <v>43835.931944444441</v>
      </c>
      <c r="I15" s="5">
        <f>DATE(YEAR(I14),MONTH(I14),DAY(I14)+QUOTIENT(INDEX(Zeittafel[Taktminute],MATCH(TIME(HOUR(I14),MINUTE(I14),0),Zeittafel[Minute]))+Zyklus_Minuten,Zyklus_Minuten_pro_Tag))+INDEX(Zeittafel[Minute],MATCH(MOD(INDEX(Zeittafel[Taktminute],MATCH(TIME(HOUR(I14),MINUTE(I14),0),Zeittafel[Minute]))+Zyklus_Minuten,Zyklus_Minuten_pro_Tag),Zeittafel[Taktminute],0))</f>
        <v>43836.451388888891</v>
      </c>
      <c r="J15" s="12">
        <f>DATE(YEAR(J14),MONTH(J14),DAY(J14)+QUOTIENT(INDEX(Zeittafel[Taktminute],MATCH(TIME(HOUR(J14),MINUTE(J14),0),Zeittafel[Minute]))+Zyklus_Minuten,Zyklus_Minuten_pro_Tag))+INDEX(Zeittafel[Minute],MATCH(MOD(INDEX(Zeittafel[Taktminute],MATCH(TIME(HOUR(J14),MINUTE(J14),0),Zeittafel[Minute]))+Zyklus_Minuten,Zyklus_Minuten_pro_Tag),Zeittafel[Taktminute],0))</f>
        <v>43836.724999999999</v>
      </c>
      <c r="K15" s="5">
        <f>DATE(YEAR(K14),MONTH(K14),DAY(K14)+QUOTIENT(INDEX(Zeittafel[Taktminute],MATCH(TIME(HOUR(K14),MINUTE(K14),0),Zeittafel[Minute]))+Zyklus_Minuten,Zyklus_Minuten_pro_Tag))+INDEX(Zeittafel[Minute],MATCH(MOD(INDEX(Zeittafel[Taktminute],MATCH(TIME(HOUR(K14),MINUTE(K14),0),Zeittafel[Minute]))+Zyklus_Minuten,Zyklus_Minuten_pro_Tag),Zeittafel[Taktminute],0))</f>
        <v>43837.258333333331</v>
      </c>
      <c r="L15" s="11">
        <f>DATE(YEAR(L14),MONTH(L14),DAY(L14)+QUOTIENT(INDEX(Zeittafel[Taktminute],MATCH(TIME(HOUR(L14),MINUTE(L14),0),Zeittafel[Minute]))+Zyklus_Minuten,Zyklus_Minuten_pro_Tag))+INDEX(Zeittafel[Minute],MATCH(MOD(INDEX(Zeittafel[Taktminute],MATCH(TIME(HOUR(L14),MINUTE(L14),0),Zeittafel[Minute]))+Zyklus_Minuten,Zyklus_Minuten_pro_Tag),Zeittafel[Taktminute],0))</f>
        <v>43837.490972222222</v>
      </c>
      <c r="M15" s="5">
        <f>DATE(YEAR(M14),MONTH(M14),DAY(M14)+QUOTIENT(INDEX(Zeittafel[Taktminute],MATCH(TIME(HOUR(M14),MINUTE(M14),0),Zeittafel[Minute]))+Zyklus_Minuten,Zyklus_Minuten_pro_Tag))+INDEX(Zeittafel[Minute],MATCH(MOD(INDEX(Zeittafel[Taktminute],MATCH(TIME(HOUR(M14),MINUTE(M14),0),Zeittafel[Minute]))+Zyklus_Minuten,Zyklus_Minuten_pro_Tag),Zeittafel[Taktminute],0))</f>
        <v>43837.76458333333</v>
      </c>
      <c r="N15" s="12">
        <f>DATE(YEAR(N14),MONTH(N14),DAY(N14)+QUOTIENT(INDEX(Zeittafel[Taktminute],MATCH(TIME(HOUR(N14),MINUTE(N14),0),Zeittafel[Minute]))+Zyklus_Minuten,Zyklus_Minuten_pro_Tag))+INDEX(Zeittafel[Minute],MATCH(MOD(INDEX(Zeittafel[Taktminute],MATCH(TIME(HOUR(N14),MINUTE(N14),0),Zeittafel[Minute]))+Zyklus_Minuten,Zyklus_Minuten_pro_Tag),Zeittafel[Taktminute],0))</f>
        <v>43838.29791666667</v>
      </c>
      <c r="O15" s="5">
        <f>DATE(YEAR(O14),MONTH(O14),DAY(O14)+QUOTIENT(INDEX(Zeittafel[Taktminute],MATCH(TIME(HOUR(O14),MINUTE(O14),0),Zeittafel[Minute]))+Zyklus_Minuten,Zyklus_Minuten_pro_Tag))+INDEX(Zeittafel[Minute],MATCH(MOD(INDEX(Zeittafel[Taktminute],MATCH(TIME(HOUR(O14),MINUTE(O14),0),Zeittafel[Minute]))+Zyklus_Minuten,Zyklus_Minuten_pro_Tag),Zeittafel[Taktminute],0))</f>
        <v>43838.551388888889</v>
      </c>
      <c r="P15" s="11">
        <f>DATE(YEAR(P14),MONTH(P14),DAY(P14)+QUOTIENT(INDEX(Zeittafel[Taktminute],MATCH(TIME(HOUR(P14),MINUTE(P14),0),Zeittafel[Minute]))+Zyklus_Minuten,Zyklus_Minuten_pro_Tag))+INDEX(Zeittafel[Minute],MATCH(MOD(INDEX(Zeittafel[Taktminute],MATCH(TIME(HOUR(P14),MINUTE(P14),0),Zeittafel[Minute]))+Zyklus_Minuten,Zyklus_Minuten_pro_Tag),Zeittafel[Taktminute],0))</f>
        <v>43838.804166666669</v>
      </c>
    </row>
  </sheetData>
  <pageMargins left="0.7" right="0.7" top="0.75" bottom="0.75" header="0.3" footer="0.3"/>
  <pageSetup paperSize="9" orientation="portrait" horizontalDpi="90" verticalDpi="9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5"/>
  <sheetViews>
    <sheetView showGridLines="0" workbookViewId="0">
      <selection activeCell="D14" sqref="D14"/>
    </sheetView>
  </sheetViews>
  <sheetFormatPr defaultRowHeight="14.5" x14ac:dyDescent="0.35"/>
  <cols>
    <col min="2" max="2" width="18.6328125" customWidth="1"/>
    <col min="4" max="4" width="35.453125" customWidth="1"/>
    <col min="6" max="7" width="19.36328125" customWidth="1"/>
  </cols>
  <sheetData>
    <row r="2" spans="2:9" ht="20" thickBot="1" x14ac:dyDescent="0.5">
      <c r="B2" s="13" t="s">
        <v>56</v>
      </c>
    </row>
    <row r="3" spans="2:9" ht="15" thickTop="1" x14ac:dyDescent="0.35"/>
    <row r="4" spans="2:9" x14ac:dyDescent="0.35">
      <c r="D4" s="15" t="s">
        <v>47</v>
      </c>
      <c r="F4" s="15" t="s">
        <v>49</v>
      </c>
    </row>
    <row r="5" spans="2:9" x14ac:dyDescent="0.35">
      <c r="B5" s="9" t="s">
        <v>44</v>
      </c>
      <c r="D5" s="9" t="s">
        <v>48</v>
      </c>
      <c r="F5" s="27" t="s">
        <v>50</v>
      </c>
      <c r="G5" s="28"/>
    </row>
    <row r="6" spans="2:9" x14ac:dyDescent="0.35">
      <c r="B6" s="21">
        <v>10</v>
      </c>
      <c r="D6" s="18">
        <f>B6*Zyklus_Minuten</f>
        <v>3250</v>
      </c>
      <c r="F6" s="25">
        <f>D6/D9</f>
        <v>3.5403050108932463</v>
      </c>
      <c r="G6" s="26"/>
    </row>
    <row r="8" spans="2:9" x14ac:dyDescent="0.35">
      <c r="B8" s="9" t="s">
        <v>45</v>
      </c>
      <c r="D8" s="9" t="s">
        <v>46</v>
      </c>
      <c r="F8" s="9" t="s">
        <v>51</v>
      </c>
      <c r="G8" s="9" t="s">
        <v>53</v>
      </c>
    </row>
    <row r="9" spans="2:9" x14ac:dyDescent="0.35">
      <c r="B9" s="22">
        <v>43831</v>
      </c>
      <c r="D9" s="18">
        <f>Zyklus_Minuten_pro_Tag</f>
        <v>918</v>
      </c>
      <c r="F9" s="18">
        <f>QUOTIENT(F6,1)</f>
        <v>3</v>
      </c>
      <c r="G9" s="18">
        <f>MOD(F6,1)*Zyklus_Minuten_pro_Tag</f>
        <v>496.00000000000011</v>
      </c>
    </row>
    <row r="11" spans="2:9" x14ac:dyDescent="0.35">
      <c r="B11" s="9" t="s">
        <v>52</v>
      </c>
      <c r="F11" s="29" t="s">
        <v>45</v>
      </c>
      <c r="G11" s="29" t="s">
        <v>52</v>
      </c>
    </row>
    <row r="12" spans="2:9" x14ac:dyDescent="0.35">
      <c r="B12" s="17">
        <v>0.24652777777777779</v>
      </c>
      <c r="F12" s="23">
        <f>DATE(YEAR(B9),MONTH(B9),DAY(B9)+F9)</f>
        <v>43834</v>
      </c>
      <c r="G12" s="24">
        <f>TIME(HOUR(B12),MINUTE(B12)+G9,0)</f>
        <v>0.59097222222222223</v>
      </c>
    </row>
    <row r="14" spans="2:9" ht="45" customHeight="1" x14ac:dyDescent="0.35">
      <c r="F14" s="20" t="s">
        <v>54</v>
      </c>
      <c r="G14" s="20"/>
      <c r="H14" s="19"/>
      <c r="I14" s="19"/>
    </row>
    <row r="15" spans="2:9" ht="30" customHeight="1" x14ac:dyDescent="0.35">
      <c r="F15" s="20" t="s">
        <v>55</v>
      </c>
      <c r="G15" s="20"/>
      <c r="H15" s="19"/>
      <c r="I15" s="19"/>
    </row>
  </sheetData>
  <mergeCells count="3">
    <mergeCell ref="F6:G6"/>
    <mergeCell ref="F15:G15"/>
    <mergeCell ref="F14:G1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M1446"/>
  <sheetViews>
    <sheetView showGridLines="0" topLeftCell="A3" workbookViewId="0">
      <selection activeCell="J9" sqref="J9:J10"/>
    </sheetView>
  </sheetViews>
  <sheetFormatPr defaultRowHeight="14.5" x14ac:dyDescent="0.35"/>
  <cols>
    <col min="3" max="3" width="11.81640625" customWidth="1"/>
    <col min="4" max="4" width="19.6328125" customWidth="1"/>
    <col min="5" max="5" width="16.54296875" customWidth="1"/>
    <col min="7" max="7" width="17" customWidth="1"/>
    <col min="10" max="10" width="23.36328125" customWidth="1"/>
    <col min="11" max="11" width="19.08984375" customWidth="1"/>
    <col min="12" max="12" width="18" customWidth="1"/>
    <col min="13" max="13" width="9.26953125" bestFit="1" customWidth="1"/>
  </cols>
  <sheetData>
    <row r="2" spans="3:13" ht="20" thickBot="1" x14ac:dyDescent="0.5">
      <c r="C2" s="13" t="s">
        <v>40</v>
      </c>
      <c r="D2" s="13"/>
      <c r="E2" s="13"/>
      <c r="F2" s="13"/>
      <c r="G2" s="13"/>
      <c r="H2" s="13"/>
      <c r="I2" s="13"/>
      <c r="J2" s="13"/>
    </row>
    <row r="3" spans="3:13" ht="15" thickTop="1" x14ac:dyDescent="0.35"/>
    <row r="4" spans="3:13" ht="17.5" thickBot="1" x14ac:dyDescent="0.45">
      <c r="C4" s="16" t="s">
        <v>41</v>
      </c>
      <c r="D4" s="16"/>
      <c r="E4" s="16"/>
      <c r="G4" s="16" t="s">
        <v>43</v>
      </c>
      <c r="H4" s="16"/>
      <c r="J4" s="16" t="s">
        <v>42</v>
      </c>
    </row>
    <row r="5" spans="3:13" ht="15" thickTop="1" x14ac:dyDescent="0.35"/>
    <row r="6" spans="3:13" x14ac:dyDescent="0.35">
      <c r="C6" t="s">
        <v>0</v>
      </c>
      <c r="D6" t="s">
        <v>4</v>
      </c>
      <c r="E6" t="s">
        <v>9</v>
      </c>
      <c r="G6" t="s">
        <v>1</v>
      </c>
      <c r="H6" t="s">
        <v>3</v>
      </c>
      <c r="J6" s="9" t="s">
        <v>24</v>
      </c>
    </row>
    <row r="7" spans="3:13" x14ac:dyDescent="0.35">
      <c r="C7" s="1">
        <f t="shared" ref="C7:C70" si="0">TIME(0,ROW()-3,0)</f>
        <v>2.7777777777777779E-3</v>
      </c>
      <c r="D7" s="1" t="str">
        <f>IFERROR(INDEX(Table2[Zeitfenster],MATCH(Zeittafel[[#This Row],[Minute]],Table2[Start],1)),"")</f>
        <v/>
      </c>
      <c r="E7" s="4" t="str">
        <f>IF(LEFT(Zeittafel[[#This Row],[Zuordnung]],7)="Schicht",COUNTIF($D$7:D7,"Schicht*"),"")</f>
        <v/>
      </c>
      <c r="G7" s="14" t="s">
        <v>5</v>
      </c>
      <c r="H7" s="17">
        <v>0.24652777777777779</v>
      </c>
      <c r="J7" s="17">
        <v>0.22569444444444445</v>
      </c>
    </row>
    <row r="8" spans="3:13" x14ac:dyDescent="0.35">
      <c r="C8" s="1">
        <f t="shared" si="0"/>
        <v>3.472222222222222E-3</v>
      </c>
      <c r="D8" s="1" t="str">
        <f>IFERROR(INDEX(Table2[Zeitfenster],MATCH(Zeittafel[[#This Row],[Minute]],Table2[Start],1)),"")</f>
        <v/>
      </c>
      <c r="E8" s="4" t="str">
        <f>IF(LEFT(Zeittafel[[#This Row],[Zuordnung]],7)="Schicht",COUNTIF($D$7:D8,"Schicht*"),"")</f>
        <v/>
      </c>
      <c r="G8" s="14" t="s">
        <v>2</v>
      </c>
      <c r="H8" s="17">
        <v>0.32291666666666669</v>
      </c>
      <c r="M8" s="3"/>
    </row>
    <row r="9" spans="3:13" x14ac:dyDescent="0.35">
      <c r="C9" s="1">
        <f t="shared" si="0"/>
        <v>4.1666666666666666E-3</v>
      </c>
      <c r="D9" s="1" t="str">
        <f>IFERROR(INDEX(Table2[Zeitfenster],MATCH(Zeittafel[[#This Row],[Minute]],Table2[Start],1)),"")</f>
        <v/>
      </c>
      <c r="E9" s="4" t="str">
        <f>IF(LEFT(Zeittafel[[#This Row],[Zuordnung]],7)="Schicht",COUNTIF($D$7:D9,"Schicht*"),"")</f>
        <v/>
      </c>
      <c r="G9" s="14" t="s">
        <v>5</v>
      </c>
      <c r="H9" s="17">
        <v>0.3298611111111111</v>
      </c>
      <c r="J9" s="9" t="s">
        <v>25</v>
      </c>
      <c r="M9" s="3"/>
    </row>
    <row r="10" spans="3:13" x14ac:dyDescent="0.35">
      <c r="C10" s="1">
        <f t="shared" si="0"/>
        <v>4.8611111111111112E-3</v>
      </c>
      <c r="D10" s="1" t="str">
        <f>IFERROR(INDEX(Table2[Zeitfenster],MATCH(Zeittafel[[#This Row],[Minute]],Table2[Start],1)),"")</f>
        <v/>
      </c>
      <c r="E10" s="4" t="str">
        <f>IF(LEFT(Zeittafel[[#This Row],[Zuordnung]],7)="Schicht",COUNTIF($D$7:D10,"Schicht*"),"")</f>
        <v/>
      </c>
      <c r="G10" s="14" t="s">
        <v>2</v>
      </c>
      <c r="H10" s="17">
        <v>0.49652777777777773</v>
      </c>
      <c r="J10" s="18">
        <f>HOUR(J7)*60+MINUTE(J7)</f>
        <v>325</v>
      </c>
    </row>
    <row r="11" spans="3:13" x14ac:dyDescent="0.35">
      <c r="C11" s="1">
        <f t="shared" si="0"/>
        <v>5.5555555555555558E-3</v>
      </c>
      <c r="D11" s="1" t="str">
        <f>IFERROR(INDEX(Table2[Zeitfenster],MATCH(Zeittafel[[#This Row],[Minute]],Table2[Start],1)),"")</f>
        <v/>
      </c>
      <c r="E11" s="4" t="str">
        <f>IF(LEFT(Zeittafel[[#This Row],[Zuordnung]],7)="Schicht",COUNTIF($D$7:D11,"Schicht*"),"")</f>
        <v/>
      </c>
      <c r="G11" s="14" t="s">
        <v>5</v>
      </c>
      <c r="H11" s="17">
        <v>0.51736111111111105</v>
      </c>
    </row>
    <row r="12" spans="3:13" x14ac:dyDescent="0.35">
      <c r="C12" s="1">
        <f t="shared" si="0"/>
        <v>6.2499999999999995E-3</v>
      </c>
      <c r="D12" s="1" t="str">
        <f>IFERROR(INDEX(Table2[Zeitfenster],MATCH(Zeittafel[[#This Row],[Minute]],Table2[Start],1)),"")</f>
        <v/>
      </c>
      <c r="E12" s="4" t="str">
        <f>IF(LEFT(Zeittafel[[#This Row],[Zuordnung]],7)="Schicht",COUNTIF($D$7:D12,"Schicht*"),"")</f>
        <v/>
      </c>
      <c r="G12" s="14" t="s">
        <v>7</v>
      </c>
      <c r="H12" s="17">
        <v>0.59166666666666667</v>
      </c>
      <c r="J12" s="9" t="s">
        <v>26</v>
      </c>
      <c r="K12" s="2"/>
      <c r="L12" s="2"/>
      <c r="M12" s="2"/>
    </row>
    <row r="13" spans="3:13" x14ac:dyDescent="0.35">
      <c r="C13" s="1">
        <f t="shared" si="0"/>
        <v>6.9444444444444441E-3</v>
      </c>
      <c r="D13" s="1" t="str">
        <f>IFERROR(INDEX(Table2[Zeitfenster],MATCH(Zeittafel[[#This Row],[Minute]],Table2[Start],1)),"")</f>
        <v/>
      </c>
      <c r="E13" s="4" t="str">
        <f>IF(LEFT(Zeittafel[[#This Row],[Zuordnung]],7)="Schicht",COUNTIF($D$7:D13,"Schicht*"),"")</f>
        <v/>
      </c>
      <c r="G13" s="14" t="s">
        <v>6</v>
      </c>
      <c r="H13" s="17">
        <v>0.6118055555555556</v>
      </c>
      <c r="J13" s="18">
        <f>COUNTIF(Zeittafel[Zuordnung],"Schicht*")</f>
        <v>918</v>
      </c>
      <c r="K13" s="2"/>
      <c r="L13" s="2"/>
      <c r="M13" s="2"/>
    </row>
    <row r="14" spans="3:13" x14ac:dyDescent="0.35">
      <c r="C14" s="1">
        <f t="shared" si="0"/>
        <v>7.6388888888888886E-3</v>
      </c>
      <c r="D14" s="1" t="str">
        <f>IFERROR(INDEX(Table2[Zeitfenster],MATCH(Zeittafel[[#This Row],[Minute]],Table2[Start],1)),"")</f>
        <v/>
      </c>
      <c r="E14" s="4" t="str">
        <f>IF(LEFT(Zeittafel[[#This Row],[Zuordnung]],7)="Schicht",COUNTIF($D$7:D14,"Schicht*"),"")</f>
        <v/>
      </c>
      <c r="G14" s="14" t="s">
        <v>2</v>
      </c>
      <c r="H14" s="17">
        <v>0.69166666666666676</v>
      </c>
    </row>
    <row r="15" spans="3:13" x14ac:dyDescent="0.35">
      <c r="C15" s="1">
        <f t="shared" si="0"/>
        <v>8.3333333333333332E-3</v>
      </c>
      <c r="D15" s="1" t="str">
        <f>IFERROR(INDEX(Table2[Zeitfenster],MATCH(Zeittafel[[#This Row],[Minute]],Table2[Start],1)),"")</f>
        <v/>
      </c>
      <c r="E15" s="4" t="str">
        <f>IF(LEFT(Zeittafel[[#This Row],[Zuordnung]],7)="Schicht",COUNTIF($D$7:D15,"Schicht*"),"")</f>
        <v/>
      </c>
      <c r="G15" s="14" t="s">
        <v>6</v>
      </c>
      <c r="H15" s="17">
        <v>0.69861111111111107</v>
      </c>
    </row>
    <row r="16" spans="3:13" x14ac:dyDescent="0.35">
      <c r="C16" s="1">
        <f t="shared" si="0"/>
        <v>9.0277777777777787E-3</v>
      </c>
      <c r="D16" s="1" t="str">
        <f>IFERROR(INDEX(Table2[Zeitfenster],MATCH(Zeittafel[[#This Row],[Minute]],Table2[Start],1)),"")</f>
        <v/>
      </c>
      <c r="E16" s="4" t="str">
        <f>IF(LEFT(Zeittafel[[#This Row],[Zuordnung]],7)="Schicht",COUNTIF($D$7:D16,"Schicht*"),"")</f>
        <v/>
      </c>
      <c r="G16" s="14" t="s">
        <v>2</v>
      </c>
      <c r="H16" s="17">
        <v>0.8652777777777777</v>
      </c>
    </row>
    <row r="17" spans="3:8" x14ac:dyDescent="0.35">
      <c r="C17" s="1">
        <f t="shared" si="0"/>
        <v>9.7222222222222224E-3</v>
      </c>
      <c r="D17" s="1" t="str">
        <f>IFERROR(INDEX(Table2[Zeitfenster],MATCH(Zeittafel[[#This Row],[Minute]],Table2[Start],1)),"")</f>
        <v/>
      </c>
      <c r="E17" s="4" t="str">
        <f>IF(LEFT(Zeittafel[[#This Row],[Zuordnung]],7)="Schicht",COUNTIF($D$7:D17,"Schicht*"),"")</f>
        <v/>
      </c>
      <c r="G17" s="14" t="s">
        <v>6</v>
      </c>
      <c r="H17" s="17">
        <v>0.88611111111111107</v>
      </c>
    </row>
    <row r="18" spans="3:8" x14ac:dyDescent="0.35">
      <c r="C18" s="1">
        <f t="shared" si="0"/>
        <v>1.0416666666666666E-2</v>
      </c>
      <c r="D18" s="1" t="str">
        <f>IFERROR(INDEX(Table2[Zeitfenster],MATCH(Zeittafel[[#This Row],[Minute]],Table2[Start],1)),"")</f>
        <v/>
      </c>
      <c r="E18" s="4" t="str">
        <f>IF(LEFT(Zeittafel[[#This Row],[Zuordnung]],7)="Schicht",COUNTIF($D$7:D18,"Schicht*"),"")</f>
        <v/>
      </c>
      <c r="G18" s="14" t="s">
        <v>8</v>
      </c>
      <c r="H18" s="17">
        <v>0.95972222222222225</v>
      </c>
    </row>
    <row r="19" spans="3:8" x14ac:dyDescent="0.35">
      <c r="C19" s="1">
        <f t="shared" si="0"/>
        <v>1.1111111111111112E-2</v>
      </c>
      <c r="D19" s="1" t="str">
        <f>IFERROR(INDEX(Table2[Zeitfenster],MATCH(Zeittafel[[#This Row],[Minute]],Table2[Start],1)),"")</f>
        <v/>
      </c>
      <c r="E19" s="4" t="str">
        <f>IF(LEFT(Zeittafel[[#This Row],[Zuordnung]],7)="Schicht",COUNTIF($D$7:D19,"Schicht*"),"")</f>
        <v/>
      </c>
    </row>
    <row r="20" spans="3:8" x14ac:dyDescent="0.35">
      <c r="C20" s="1">
        <f t="shared" si="0"/>
        <v>1.1805555555555555E-2</v>
      </c>
      <c r="D20" s="1" t="str">
        <f>IFERROR(INDEX(Table2[Zeitfenster],MATCH(Zeittafel[[#This Row],[Minute]],Table2[Start],1)),"")</f>
        <v/>
      </c>
      <c r="E20" s="4" t="str">
        <f>IF(LEFT(Zeittafel[[#This Row],[Zuordnung]],7)="Schicht",COUNTIF($D$7:D20,"Schicht*"),"")</f>
        <v/>
      </c>
    </row>
    <row r="21" spans="3:8" x14ac:dyDescent="0.35">
      <c r="C21" s="1">
        <f t="shared" si="0"/>
        <v>1.2499999999999999E-2</v>
      </c>
      <c r="D21" s="1" t="str">
        <f>IFERROR(INDEX(Table2[Zeitfenster],MATCH(Zeittafel[[#This Row],[Minute]],Table2[Start],1)),"")</f>
        <v/>
      </c>
      <c r="E21" s="4" t="str">
        <f>IF(LEFT(Zeittafel[[#This Row],[Zuordnung]],7)="Schicht",COUNTIF($D$7:D21,"Schicht*"),"")</f>
        <v/>
      </c>
    </row>
    <row r="22" spans="3:8" x14ac:dyDescent="0.35">
      <c r="C22" s="1">
        <f t="shared" si="0"/>
        <v>1.3194444444444444E-2</v>
      </c>
      <c r="D22" s="1" t="str">
        <f>IFERROR(INDEX(Table2[Zeitfenster],MATCH(Zeittafel[[#This Row],[Minute]],Table2[Start],1)),"")</f>
        <v/>
      </c>
      <c r="E22" s="4" t="str">
        <f>IF(LEFT(Zeittafel[[#This Row],[Zuordnung]],7)="Schicht",COUNTIF($D$7:D22,"Schicht*"),"")</f>
        <v/>
      </c>
    </row>
    <row r="23" spans="3:8" x14ac:dyDescent="0.35">
      <c r="C23" s="1">
        <f t="shared" si="0"/>
        <v>1.3888888888888888E-2</v>
      </c>
      <c r="D23" s="1" t="str">
        <f>IFERROR(INDEX(Table2[Zeitfenster],MATCH(Zeittafel[[#This Row],[Minute]],Table2[Start],1)),"")</f>
        <v/>
      </c>
      <c r="E23" s="4" t="str">
        <f>IF(LEFT(Zeittafel[[#This Row],[Zuordnung]],7)="Schicht",COUNTIF($D$7:D23,"Schicht*"),"")</f>
        <v/>
      </c>
    </row>
    <row r="24" spans="3:8" x14ac:dyDescent="0.35">
      <c r="C24" s="1">
        <f t="shared" si="0"/>
        <v>1.4583333333333332E-2</v>
      </c>
      <c r="D24" s="1" t="str">
        <f>IFERROR(INDEX(Table2[Zeitfenster],MATCH(Zeittafel[[#This Row],[Minute]],Table2[Start],1)),"")</f>
        <v/>
      </c>
      <c r="E24" s="4" t="str">
        <f>IF(LEFT(Zeittafel[[#This Row],[Zuordnung]],7)="Schicht",COUNTIF($D$7:D24,"Schicht*"),"")</f>
        <v/>
      </c>
    </row>
    <row r="25" spans="3:8" x14ac:dyDescent="0.35">
      <c r="C25" s="1">
        <f t="shared" si="0"/>
        <v>1.5277777777777777E-2</v>
      </c>
      <c r="D25" s="1" t="str">
        <f>IFERROR(INDEX(Table2[Zeitfenster],MATCH(Zeittafel[[#This Row],[Minute]],Table2[Start],1)),"")</f>
        <v/>
      </c>
      <c r="E25" s="4" t="str">
        <f>IF(LEFT(Zeittafel[[#This Row],[Zuordnung]],7)="Schicht",COUNTIF($D$7:D25,"Schicht*"),"")</f>
        <v/>
      </c>
    </row>
    <row r="26" spans="3:8" x14ac:dyDescent="0.35">
      <c r="C26" s="1">
        <f t="shared" si="0"/>
        <v>1.5972222222222224E-2</v>
      </c>
      <c r="D26" s="1" t="str">
        <f>IFERROR(INDEX(Table2[Zeitfenster],MATCH(Zeittafel[[#This Row],[Minute]],Table2[Start],1)),"")</f>
        <v/>
      </c>
      <c r="E26" s="4" t="str">
        <f>IF(LEFT(Zeittafel[[#This Row],[Zuordnung]],7)="Schicht",COUNTIF($D$7:D26,"Schicht*"),"")</f>
        <v/>
      </c>
    </row>
    <row r="27" spans="3:8" x14ac:dyDescent="0.35">
      <c r="C27" s="1">
        <f t="shared" si="0"/>
        <v>1.6666666666666666E-2</v>
      </c>
      <c r="D27" s="1" t="str">
        <f>IFERROR(INDEX(Table2[Zeitfenster],MATCH(Zeittafel[[#This Row],[Minute]],Table2[Start],1)),"")</f>
        <v/>
      </c>
      <c r="E27" s="4" t="str">
        <f>IF(LEFT(Zeittafel[[#This Row],[Zuordnung]],7)="Schicht",COUNTIF($D$7:D27,"Schicht*"),"")</f>
        <v/>
      </c>
    </row>
    <row r="28" spans="3:8" x14ac:dyDescent="0.35">
      <c r="C28" s="1">
        <f t="shared" si="0"/>
        <v>1.7361111111111112E-2</v>
      </c>
      <c r="D28" s="1" t="str">
        <f>IFERROR(INDEX(Table2[Zeitfenster],MATCH(Zeittafel[[#This Row],[Minute]],Table2[Start],1)),"")</f>
        <v/>
      </c>
      <c r="E28" s="4" t="str">
        <f>IF(LEFT(Zeittafel[[#This Row],[Zuordnung]],7)="Schicht",COUNTIF($D$7:D28,"Schicht*"),"")</f>
        <v/>
      </c>
    </row>
    <row r="29" spans="3:8" x14ac:dyDescent="0.35">
      <c r="C29" s="1">
        <f t="shared" si="0"/>
        <v>1.8055555555555557E-2</v>
      </c>
      <c r="D29" s="1" t="str">
        <f>IFERROR(INDEX(Table2[Zeitfenster],MATCH(Zeittafel[[#This Row],[Minute]],Table2[Start],1)),"")</f>
        <v/>
      </c>
      <c r="E29" s="4" t="str">
        <f>IF(LEFT(Zeittafel[[#This Row],[Zuordnung]],7)="Schicht",COUNTIF($D$7:D29,"Schicht*"),"")</f>
        <v/>
      </c>
    </row>
    <row r="30" spans="3:8" x14ac:dyDescent="0.35">
      <c r="C30" s="1">
        <f t="shared" si="0"/>
        <v>1.8749999999999999E-2</v>
      </c>
      <c r="D30" s="1" t="str">
        <f>IFERROR(INDEX(Table2[Zeitfenster],MATCH(Zeittafel[[#This Row],[Minute]],Table2[Start],1)),"")</f>
        <v/>
      </c>
      <c r="E30" s="4" t="str">
        <f>IF(LEFT(Zeittafel[[#This Row],[Zuordnung]],7)="Schicht",COUNTIF($D$7:D30,"Schicht*"),"")</f>
        <v/>
      </c>
    </row>
    <row r="31" spans="3:8" x14ac:dyDescent="0.35">
      <c r="C31" s="1">
        <f t="shared" si="0"/>
        <v>1.9444444444444445E-2</v>
      </c>
      <c r="D31" s="1" t="str">
        <f>IFERROR(INDEX(Table2[Zeitfenster],MATCH(Zeittafel[[#This Row],[Minute]],Table2[Start],1)),"")</f>
        <v/>
      </c>
      <c r="E31" s="4" t="str">
        <f>IF(LEFT(Zeittafel[[#This Row],[Zuordnung]],7)="Schicht",COUNTIF($D$7:D31,"Schicht*"),"")</f>
        <v/>
      </c>
    </row>
    <row r="32" spans="3:8" x14ac:dyDescent="0.35">
      <c r="C32" s="1">
        <f t="shared" si="0"/>
        <v>2.013888888888889E-2</v>
      </c>
      <c r="D32" s="1" t="str">
        <f>IFERROR(INDEX(Table2[Zeitfenster],MATCH(Zeittafel[[#This Row],[Minute]],Table2[Start],1)),"")</f>
        <v/>
      </c>
      <c r="E32" s="4" t="str">
        <f>IF(LEFT(Zeittafel[[#This Row],[Zuordnung]],7)="Schicht",COUNTIF($D$7:D32,"Schicht*"),"")</f>
        <v/>
      </c>
    </row>
    <row r="33" spans="3:5" x14ac:dyDescent="0.35">
      <c r="C33" s="1">
        <f t="shared" si="0"/>
        <v>2.0833333333333332E-2</v>
      </c>
      <c r="D33" s="1" t="str">
        <f>IFERROR(INDEX(Table2[Zeitfenster],MATCH(Zeittafel[[#This Row],[Minute]],Table2[Start],1)),"")</f>
        <v/>
      </c>
      <c r="E33" s="4" t="str">
        <f>IF(LEFT(Zeittafel[[#This Row],[Zuordnung]],7)="Schicht",COUNTIF($D$7:D33,"Schicht*"),"")</f>
        <v/>
      </c>
    </row>
    <row r="34" spans="3:5" x14ac:dyDescent="0.35">
      <c r="C34" s="1">
        <f t="shared" si="0"/>
        <v>2.1527777777777781E-2</v>
      </c>
      <c r="D34" s="1" t="str">
        <f>IFERROR(INDEX(Table2[Zeitfenster],MATCH(Zeittafel[[#This Row],[Minute]],Table2[Start],1)),"")</f>
        <v/>
      </c>
      <c r="E34" s="4" t="str">
        <f>IF(LEFT(Zeittafel[[#This Row],[Zuordnung]],7)="Schicht",COUNTIF($D$7:D34,"Schicht*"),"")</f>
        <v/>
      </c>
    </row>
    <row r="35" spans="3:5" x14ac:dyDescent="0.35">
      <c r="C35" s="1">
        <f t="shared" si="0"/>
        <v>2.2222222222222223E-2</v>
      </c>
      <c r="D35" s="1" t="str">
        <f>IFERROR(INDEX(Table2[Zeitfenster],MATCH(Zeittafel[[#This Row],[Minute]],Table2[Start],1)),"")</f>
        <v/>
      </c>
      <c r="E35" s="4" t="str">
        <f>IF(LEFT(Zeittafel[[#This Row],[Zuordnung]],7)="Schicht",COUNTIF($D$7:D35,"Schicht*"),"")</f>
        <v/>
      </c>
    </row>
    <row r="36" spans="3:5" x14ac:dyDescent="0.35">
      <c r="C36" s="1">
        <f t="shared" si="0"/>
        <v>2.2916666666666669E-2</v>
      </c>
      <c r="D36" s="1" t="str">
        <f>IFERROR(INDEX(Table2[Zeitfenster],MATCH(Zeittafel[[#This Row],[Minute]],Table2[Start],1)),"")</f>
        <v/>
      </c>
      <c r="E36" s="4" t="str">
        <f>IF(LEFT(Zeittafel[[#This Row],[Zuordnung]],7)="Schicht",COUNTIF($D$7:D36,"Schicht*"),"")</f>
        <v/>
      </c>
    </row>
    <row r="37" spans="3:5" x14ac:dyDescent="0.35">
      <c r="C37" s="1">
        <f t="shared" si="0"/>
        <v>2.361111111111111E-2</v>
      </c>
      <c r="D37" s="1" t="str">
        <f>IFERROR(INDEX(Table2[Zeitfenster],MATCH(Zeittafel[[#This Row],[Minute]],Table2[Start],1)),"")</f>
        <v/>
      </c>
      <c r="E37" s="4" t="str">
        <f>IF(LEFT(Zeittafel[[#This Row],[Zuordnung]],7)="Schicht",COUNTIF($D$7:D37,"Schicht*"),"")</f>
        <v/>
      </c>
    </row>
    <row r="38" spans="3:5" x14ac:dyDescent="0.35">
      <c r="C38" s="1">
        <f t="shared" si="0"/>
        <v>2.4305555555555556E-2</v>
      </c>
      <c r="D38" s="1" t="str">
        <f>IFERROR(INDEX(Table2[Zeitfenster],MATCH(Zeittafel[[#This Row],[Minute]],Table2[Start],1)),"")</f>
        <v/>
      </c>
      <c r="E38" s="4" t="str">
        <f>IF(LEFT(Zeittafel[[#This Row],[Zuordnung]],7)="Schicht",COUNTIF($D$7:D38,"Schicht*"),"")</f>
        <v/>
      </c>
    </row>
    <row r="39" spans="3:5" x14ac:dyDescent="0.35">
      <c r="C39" s="1">
        <f t="shared" si="0"/>
        <v>2.4999999999999998E-2</v>
      </c>
      <c r="D39" s="1" t="str">
        <f>IFERROR(INDEX(Table2[Zeitfenster],MATCH(Zeittafel[[#This Row],[Minute]],Table2[Start],1)),"")</f>
        <v/>
      </c>
      <c r="E39" s="4" t="str">
        <f>IF(LEFT(Zeittafel[[#This Row],[Zuordnung]],7)="Schicht",COUNTIF($D$7:D39,"Schicht*"),"")</f>
        <v/>
      </c>
    </row>
    <row r="40" spans="3:5" x14ac:dyDescent="0.35">
      <c r="C40" s="1">
        <f t="shared" si="0"/>
        <v>2.5694444444444447E-2</v>
      </c>
      <c r="D40" s="1" t="str">
        <f>IFERROR(INDEX(Table2[Zeitfenster],MATCH(Zeittafel[[#This Row],[Minute]],Table2[Start],1)),"")</f>
        <v/>
      </c>
      <c r="E40" s="4" t="str">
        <f>IF(LEFT(Zeittafel[[#This Row],[Zuordnung]],7)="Schicht",COUNTIF($D$7:D40,"Schicht*"),"")</f>
        <v/>
      </c>
    </row>
    <row r="41" spans="3:5" x14ac:dyDescent="0.35">
      <c r="C41" s="1">
        <f t="shared" si="0"/>
        <v>2.6388888888888889E-2</v>
      </c>
      <c r="D41" s="1" t="str">
        <f>IFERROR(INDEX(Table2[Zeitfenster],MATCH(Zeittafel[[#This Row],[Minute]],Table2[Start],1)),"")</f>
        <v/>
      </c>
      <c r="E41" s="4" t="str">
        <f>IF(LEFT(Zeittafel[[#This Row],[Zuordnung]],7)="Schicht",COUNTIF($D$7:D41,"Schicht*"),"")</f>
        <v/>
      </c>
    </row>
    <row r="42" spans="3:5" x14ac:dyDescent="0.35">
      <c r="C42" s="1">
        <f t="shared" si="0"/>
        <v>2.7083333333333334E-2</v>
      </c>
      <c r="D42" s="1" t="str">
        <f>IFERROR(INDEX(Table2[Zeitfenster],MATCH(Zeittafel[[#This Row],[Minute]],Table2[Start],1)),"")</f>
        <v/>
      </c>
      <c r="E42" s="4" t="str">
        <f>IF(LEFT(Zeittafel[[#This Row],[Zuordnung]],7)="Schicht",COUNTIF($D$7:D42,"Schicht*"),"")</f>
        <v/>
      </c>
    </row>
    <row r="43" spans="3:5" x14ac:dyDescent="0.35">
      <c r="C43" s="1">
        <f t="shared" si="0"/>
        <v>2.7777777777777776E-2</v>
      </c>
      <c r="D43" s="1" t="str">
        <f>IFERROR(INDEX(Table2[Zeitfenster],MATCH(Zeittafel[[#This Row],[Minute]],Table2[Start],1)),"")</f>
        <v/>
      </c>
      <c r="E43" s="4" t="str">
        <f>IF(LEFT(Zeittafel[[#This Row],[Zuordnung]],7)="Schicht",COUNTIF($D$7:D43,"Schicht*"),"")</f>
        <v/>
      </c>
    </row>
    <row r="44" spans="3:5" x14ac:dyDescent="0.35">
      <c r="C44" s="1">
        <f t="shared" si="0"/>
        <v>2.8472222222222222E-2</v>
      </c>
      <c r="D44" s="1" t="str">
        <f>IFERROR(INDEX(Table2[Zeitfenster],MATCH(Zeittafel[[#This Row],[Minute]],Table2[Start],1)),"")</f>
        <v/>
      </c>
      <c r="E44" s="4" t="str">
        <f>IF(LEFT(Zeittafel[[#This Row],[Zuordnung]],7)="Schicht",COUNTIF($D$7:D44,"Schicht*"),"")</f>
        <v/>
      </c>
    </row>
    <row r="45" spans="3:5" x14ac:dyDescent="0.35">
      <c r="C45" s="1">
        <f t="shared" si="0"/>
        <v>2.9166666666666664E-2</v>
      </c>
      <c r="D45" s="1" t="str">
        <f>IFERROR(INDEX(Table2[Zeitfenster],MATCH(Zeittafel[[#This Row],[Minute]],Table2[Start],1)),"")</f>
        <v/>
      </c>
      <c r="E45" s="4" t="str">
        <f>IF(LEFT(Zeittafel[[#This Row],[Zuordnung]],7)="Schicht",COUNTIF($D$7:D45,"Schicht*"),"")</f>
        <v/>
      </c>
    </row>
    <row r="46" spans="3:5" x14ac:dyDescent="0.35">
      <c r="C46" s="1">
        <f t="shared" si="0"/>
        <v>2.9861111111111113E-2</v>
      </c>
      <c r="D46" s="1" t="str">
        <f>IFERROR(INDEX(Table2[Zeitfenster],MATCH(Zeittafel[[#This Row],[Minute]],Table2[Start],1)),"")</f>
        <v/>
      </c>
      <c r="E46" s="4" t="str">
        <f>IF(LEFT(Zeittafel[[#This Row],[Zuordnung]],7)="Schicht",COUNTIF($D$7:D46,"Schicht*"),"")</f>
        <v/>
      </c>
    </row>
    <row r="47" spans="3:5" x14ac:dyDescent="0.35">
      <c r="C47" s="1">
        <f t="shared" si="0"/>
        <v>3.0555555555555555E-2</v>
      </c>
      <c r="D47" s="1" t="str">
        <f>IFERROR(INDEX(Table2[Zeitfenster],MATCH(Zeittafel[[#This Row],[Minute]],Table2[Start],1)),"")</f>
        <v/>
      </c>
      <c r="E47" s="4" t="str">
        <f>IF(LEFT(Zeittafel[[#This Row],[Zuordnung]],7)="Schicht",COUNTIF($D$7:D47,"Schicht*"),"")</f>
        <v/>
      </c>
    </row>
    <row r="48" spans="3:5" x14ac:dyDescent="0.35">
      <c r="C48" s="1">
        <f t="shared" si="0"/>
        <v>3.125E-2</v>
      </c>
      <c r="D48" s="1" t="str">
        <f>IFERROR(INDEX(Table2[Zeitfenster],MATCH(Zeittafel[[#This Row],[Minute]],Table2[Start],1)),"")</f>
        <v/>
      </c>
      <c r="E48" s="4" t="str">
        <f>IF(LEFT(Zeittafel[[#This Row],[Zuordnung]],7)="Schicht",COUNTIF($D$7:D48,"Schicht*"),"")</f>
        <v/>
      </c>
    </row>
    <row r="49" spans="3:5" x14ac:dyDescent="0.35">
      <c r="C49" s="1">
        <f t="shared" si="0"/>
        <v>3.1944444444444449E-2</v>
      </c>
      <c r="D49" s="1" t="str">
        <f>IFERROR(INDEX(Table2[Zeitfenster],MATCH(Zeittafel[[#This Row],[Minute]],Table2[Start],1)),"")</f>
        <v/>
      </c>
      <c r="E49" s="4" t="str">
        <f>IF(LEFT(Zeittafel[[#This Row],[Zuordnung]],7)="Schicht",COUNTIF($D$7:D49,"Schicht*"),"")</f>
        <v/>
      </c>
    </row>
    <row r="50" spans="3:5" x14ac:dyDescent="0.35">
      <c r="C50" s="1">
        <f t="shared" si="0"/>
        <v>3.2638888888888891E-2</v>
      </c>
      <c r="D50" s="1" t="str">
        <f>IFERROR(INDEX(Table2[Zeitfenster],MATCH(Zeittafel[[#This Row],[Minute]],Table2[Start],1)),"")</f>
        <v/>
      </c>
      <c r="E50" s="4" t="str">
        <f>IF(LEFT(Zeittafel[[#This Row],[Zuordnung]],7)="Schicht",COUNTIF($D$7:D50,"Schicht*"),"")</f>
        <v/>
      </c>
    </row>
    <row r="51" spans="3:5" x14ac:dyDescent="0.35">
      <c r="C51" s="1">
        <f t="shared" si="0"/>
        <v>3.3333333333333333E-2</v>
      </c>
      <c r="D51" s="1" t="str">
        <f>IFERROR(INDEX(Table2[Zeitfenster],MATCH(Zeittafel[[#This Row],[Minute]],Table2[Start],1)),"")</f>
        <v/>
      </c>
      <c r="E51" s="4" t="str">
        <f>IF(LEFT(Zeittafel[[#This Row],[Zuordnung]],7)="Schicht",COUNTIF($D$7:D51,"Schicht*"),"")</f>
        <v/>
      </c>
    </row>
    <row r="52" spans="3:5" x14ac:dyDescent="0.35">
      <c r="C52" s="1">
        <f t="shared" si="0"/>
        <v>3.4027777777777775E-2</v>
      </c>
      <c r="D52" s="1" t="str">
        <f>IFERROR(INDEX(Table2[Zeitfenster],MATCH(Zeittafel[[#This Row],[Minute]],Table2[Start],1)),"")</f>
        <v/>
      </c>
      <c r="E52" s="4" t="str">
        <f>IF(LEFT(Zeittafel[[#This Row],[Zuordnung]],7)="Schicht",COUNTIF($D$7:D52,"Schicht*"),"")</f>
        <v/>
      </c>
    </row>
    <row r="53" spans="3:5" x14ac:dyDescent="0.35">
      <c r="C53" s="1">
        <f t="shared" si="0"/>
        <v>3.4722222222222224E-2</v>
      </c>
      <c r="D53" s="1" t="str">
        <f>IFERROR(INDEX(Table2[Zeitfenster],MATCH(Zeittafel[[#This Row],[Minute]],Table2[Start],1)),"")</f>
        <v/>
      </c>
      <c r="E53" s="4" t="str">
        <f>IF(LEFT(Zeittafel[[#This Row],[Zuordnung]],7)="Schicht",COUNTIF($D$7:D53,"Schicht*"),"")</f>
        <v/>
      </c>
    </row>
    <row r="54" spans="3:5" x14ac:dyDescent="0.35">
      <c r="C54" s="1">
        <f t="shared" si="0"/>
        <v>3.5416666666666666E-2</v>
      </c>
      <c r="D54" s="1" t="str">
        <f>IFERROR(INDEX(Table2[Zeitfenster],MATCH(Zeittafel[[#This Row],[Minute]],Table2[Start],1)),"")</f>
        <v/>
      </c>
      <c r="E54" s="4" t="str">
        <f>IF(LEFT(Zeittafel[[#This Row],[Zuordnung]],7)="Schicht",COUNTIF($D$7:D54,"Schicht*"),"")</f>
        <v/>
      </c>
    </row>
    <row r="55" spans="3:5" x14ac:dyDescent="0.35">
      <c r="C55" s="1">
        <f t="shared" si="0"/>
        <v>3.6111111111111115E-2</v>
      </c>
      <c r="D55" s="1" t="str">
        <f>IFERROR(INDEX(Table2[Zeitfenster],MATCH(Zeittafel[[#This Row],[Minute]],Table2[Start],1)),"")</f>
        <v/>
      </c>
      <c r="E55" s="4" t="str">
        <f>IF(LEFT(Zeittafel[[#This Row],[Zuordnung]],7)="Schicht",COUNTIF($D$7:D55,"Schicht*"),"")</f>
        <v/>
      </c>
    </row>
    <row r="56" spans="3:5" x14ac:dyDescent="0.35">
      <c r="C56" s="1">
        <f t="shared" si="0"/>
        <v>3.6805555555555557E-2</v>
      </c>
      <c r="D56" s="1" t="str">
        <f>IFERROR(INDEX(Table2[Zeitfenster],MATCH(Zeittafel[[#This Row],[Minute]],Table2[Start],1)),"")</f>
        <v/>
      </c>
      <c r="E56" s="4" t="str">
        <f>IF(LEFT(Zeittafel[[#This Row],[Zuordnung]],7)="Schicht",COUNTIF($D$7:D56,"Schicht*"),"")</f>
        <v/>
      </c>
    </row>
    <row r="57" spans="3:5" x14ac:dyDescent="0.35">
      <c r="C57" s="1">
        <f t="shared" si="0"/>
        <v>3.7499999999999999E-2</v>
      </c>
      <c r="D57" s="1" t="str">
        <f>IFERROR(INDEX(Table2[Zeitfenster],MATCH(Zeittafel[[#This Row],[Minute]],Table2[Start],1)),"")</f>
        <v/>
      </c>
      <c r="E57" s="4" t="str">
        <f>IF(LEFT(Zeittafel[[#This Row],[Zuordnung]],7)="Schicht",COUNTIF($D$7:D57,"Schicht*"),"")</f>
        <v/>
      </c>
    </row>
    <row r="58" spans="3:5" x14ac:dyDescent="0.35">
      <c r="C58" s="1">
        <f t="shared" si="0"/>
        <v>3.8194444444444441E-2</v>
      </c>
      <c r="D58" s="1" t="str">
        <f>IFERROR(INDEX(Table2[Zeitfenster],MATCH(Zeittafel[[#This Row],[Minute]],Table2[Start],1)),"")</f>
        <v/>
      </c>
      <c r="E58" s="4" t="str">
        <f>IF(LEFT(Zeittafel[[#This Row],[Zuordnung]],7)="Schicht",COUNTIF($D$7:D58,"Schicht*"),"")</f>
        <v/>
      </c>
    </row>
    <row r="59" spans="3:5" x14ac:dyDescent="0.35">
      <c r="C59" s="1">
        <f t="shared" si="0"/>
        <v>3.888888888888889E-2</v>
      </c>
      <c r="D59" s="1" t="str">
        <f>IFERROR(INDEX(Table2[Zeitfenster],MATCH(Zeittafel[[#This Row],[Minute]],Table2[Start],1)),"")</f>
        <v/>
      </c>
      <c r="E59" s="4" t="str">
        <f>IF(LEFT(Zeittafel[[#This Row],[Zuordnung]],7)="Schicht",COUNTIF($D$7:D59,"Schicht*"),"")</f>
        <v/>
      </c>
    </row>
    <row r="60" spans="3:5" x14ac:dyDescent="0.35">
      <c r="C60" s="1">
        <f t="shared" si="0"/>
        <v>3.9583333333333331E-2</v>
      </c>
      <c r="D60" s="1" t="str">
        <f>IFERROR(INDEX(Table2[Zeitfenster],MATCH(Zeittafel[[#This Row],[Minute]],Table2[Start],1)),"")</f>
        <v/>
      </c>
      <c r="E60" s="4" t="str">
        <f>IF(LEFT(Zeittafel[[#This Row],[Zuordnung]],7)="Schicht",COUNTIF($D$7:D60,"Schicht*"),"")</f>
        <v/>
      </c>
    </row>
    <row r="61" spans="3:5" x14ac:dyDescent="0.35">
      <c r="C61" s="1">
        <f t="shared" si="0"/>
        <v>4.027777777777778E-2</v>
      </c>
      <c r="D61" s="1" t="str">
        <f>IFERROR(INDEX(Table2[Zeitfenster],MATCH(Zeittafel[[#This Row],[Minute]],Table2[Start],1)),"")</f>
        <v/>
      </c>
      <c r="E61" s="4" t="str">
        <f>IF(LEFT(Zeittafel[[#This Row],[Zuordnung]],7)="Schicht",COUNTIF($D$7:D61,"Schicht*"),"")</f>
        <v/>
      </c>
    </row>
    <row r="62" spans="3:5" x14ac:dyDescent="0.35">
      <c r="C62" s="1">
        <f t="shared" si="0"/>
        <v>4.0972222222222222E-2</v>
      </c>
      <c r="D62" s="1" t="str">
        <f>IFERROR(INDEX(Table2[Zeitfenster],MATCH(Zeittafel[[#This Row],[Minute]],Table2[Start],1)),"")</f>
        <v/>
      </c>
      <c r="E62" s="4" t="str">
        <f>IF(LEFT(Zeittafel[[#This Row],[Zuordnung]],7)="Schicht",COUNTIF($D$7:D62,"Schicht*"),"")</f>
        <v/>
      </c>
    </row>
    <row r="63" spans="3:5" x14ac:dyDescent="0.35">
      <c r="C63" s="1">
        <f t="shared" si="0"/>
        <v>4.1666666666666664E-2</v>
      </c>
      <c r="D63" s="1" t="str">
        <f>IFERROR(INDEX(Table2[Zeitfenster],MATCH(Zeittafel[[#This Row],[Minute]],Table2[Start],1)),"")</f>
        <v/>
      </c>
      <c r="E63" s="4" t="str">
        <f>IF(LEFT(Zeittafel[[#This Row],[Zuordnung]],7)="Schicht",COUNTIF($D$7:D63,"Schicht*"),"")</f>
        <v/>
      </c>
    </row>
    <row r="64" spans="3:5" x14ac:dyDescent="0.35">
      <c r="C64" s="1">
        <f t="shared" si="0"/>
        <v>4.2361111111111106E-2</v>
      </c>
      <c r="D64" s="1" t="str">
        <f>IFERROR(INDEX(Table2[Zeitfenster],MATCH(Zeittafel[[#This Row],[Minute]],Table2[Start],1)),"")</f>
        <v/>
      </c>
      <c r="E64" s="4" t="str">
        <f>IF(LEFT(Zeittafel[[#This Row],[Zuordnung]],7)="Schicht",COUNTIF($D$7:D64,"Schicht*"),"")</f>
        <v/>
      </c>
    </row>
    <row r="65" spans="3:5" x14ac:dyDescent="0.35">
      <c r="C65" s="1">
        <f t="shared" si="0"/>
        <v>4.3055555555555562E-2</v>
      </c>
      <c r="D65" s="1" t="str">
        <f>IFERROR(INDEX(Table2[Zeitfenster],MATCH(Zeittafel[[#This Row],[Minute]],Table2[Start],1)),"")</f>
        <v/>
      </c>
      <c r="E65" s="4" t="str">
        <f>IF(LEFT(Zeittafel[[#This Row],[Zuordnung]],7)="Schicht",COUNTIF($D$7:D65,"Schicht*"),"")</f>
        <v/>
      </c>
    </row>
    <row r="66" spans="3:5" x14ac:dyDescent="0.35">
      <c r="C66" s="1">
        <f t="shared" si="0"/>
        <v>4.3750000000000004E-2</v>
      </c>
      <c r="D66" s="1" t="str">
        <f>IFERROR(INDEX(Table2[Zeitfenster],MATCH(Zeittafel[[#This Row],[Minute]],Table2[Start],1)),"")</f>
        <v/>
      </c>
      <c r="E66" s="4" t="str">
        <f>IF(LEFT(Zeittafel[[#This Row],[Zuordnung]],7)="Schicht",COUNTIF($D$7:D66,"Schicht*"),"")</f>
        <v/>
      </c>
    </row>
    <row r="67" spans="3:5" x14ac:dyDescent="0.35">
      <c r="C67" s="1">
        <f t="shared" si="0"/>
        <v>4.4444444444444446E-2</v>
      </c>
      <c r="D67" s="1" t="str">
        <f>IFERROR(INDEX(Table2[Zeitfenster],MATCH(Zeittafel[[#This Row],[Minute]],Table2[Start],1)),"")</f>
        <v/>
      </c>
      <c r="E67" s="4" t="str">
        <f>IF(LEFT(Zeittafel[[#This Row],[Zuordnung]],7)="Schicht",COUNTIF($D$7:D67,"Schicht*"),"")</f>
        <v/>
      </c>
    </row>
    <row r="68" spans="3:5" x14ac:dyDescent="0.35">
      <c r="C68" s="1">
        <f t="shared" si="0"/>
        <v>4.5138888888888888E-2</v>
      </c>
      <c r="D68" s="1" t="str">
        <f>IFERROR(INDEX(Table2[Zeitfenster],MATCH(Zeittafel[[#This Row],[Minute]],Table2[Start],1)),"")</f>
        <v/>
      </c>
      <c r="E68" s="4" t="str">
        <f>IF(LEFT(Zeittafel[[#This Row],[Zuordnung]],7)="Schicht",COUNTIF($D$7:D68,"Schicht*"),"")</f>
        <v/>
      </c>
    </row>
    <row r="69" spans="3:5" x14ac:dyDescent="0.35">
      <c r="C69" s="1">
        <f t="shared" si="0"/>
        <v>4.5833333333333337E-2</v>
      </c>
      <c r="D69" s="1" t="str">
        <f>IFERROR(INDEX(Table2[Zeitfenster],MATCH(Zeittafel[[#This Row],[Minute]],Table2[Start],1)),"")</f>
        <v/>
      </c>
      <c r="E69" s="4" t="str">
        <f>IF(LEFT(Zeittafel[[#This Row],[Zuordnung]],7)="Schicht",COUNTIF($D$7:D69,"Schicht*"),"")</f>
        <v/>
      </c>
    </row>
    <row r="70" spans="3:5" x14ac:dyDescent="0.35">
      <c r="C70" s="1">
        <f t="shared" si="0"/>
        <v>4.6527777777777779E-2</v>
      </c>
      <c r="D70" s="1" t="str">
        <f>IFERROR(INDEX(Table2[Zeitfenster],MATCH(Zeittafel[[#This Row],[Minute]],Table2[Start],1)),"")</f>
        <v/>
      </c>
      <c r="E70" s="4" t="str">
        <f>IF(LEFT(Zeittafel[[#This Row],[Zuordnung]],7)="Schicht",COUNTIF($D$7:D70,"Schicht*"),"")</f>
        <v/>
      </c>
    </row>
    <row r="71" spans="3:5" x14ac:dyDescent="0.35">
      <c r="C71" s="1">
        <f t="shared" ref="C71:C134" si="1">TIME(0,ROW()-3,0)</f>
        <v>4.7222222222222221E-2</v>
      </c>
      <c r="D71" s="1" t="str">
        <f>IFERROR(INDEX(Table2[Zeitfenster],MATCH(Zeittafel[[#This Row],[Minute]],Table2[Start],1)),"")</f>
        <v/>
      </c>
      <c r="E71" s="4" t="str">
        <f>IF(LEFT(Zeittafel[[#This Row],[Zuordnung]],7)="Schicht",COUNTIF($D$7:D71,"Schicht*"),"")</f>
        <v/>
      </c>
    </row>
    <row r="72" spans="3:5" x14ac:dyDescent="0.35">
      <c r="C72" s="1">
        <f t="shared" si="1"/>
        <v>4.7916666666666663E-2</v>
      </c>
      <c r="D72" s="1" t="str">
        <f>IFERROR(INDEX(Table2[Zeitfenster],MATCH(Zeittafel[[#This Row],[Minute]],Table2[Start],1)),"")</f>
        <v/>
      </c>
      <c r="E72" s="4" t="str">
        <f>IF(LEFT(Zeittafel[[#This Row],[Zuordnung]],7)="Schicht",COUNTIF($D$7:D72,"Schicht*"),"")</f>
        <v/>
      </c>
    </row>
    <row r="73" spans="3:5" x14ac:dyDescent="0.35">
      <c r="C73" s="1">
        <f t="shared" si="1"/>
        <v>4.8611111111111112E-2</v>
      </c>
      <c r="D73" s="1" t="str">
        <f>IFERROR(INDEX(Table2[Zeitfenster],MATCH(Zeittafel[[#This Row],[Minute]],Table2[Start],1)),"")</f>
        <v/>
      </c>
      <c r="E73" s="4" t="str">
        <f>IF(LEFT(Zeittafel[[#This Row],[Zuordnung]],7)="Schicht",COUNTIF($D$7:D73,"Schicht*"),"")</f>
        <v/>
      </c>
    </row>
    <row r="74" spans="3:5" x14ac:dyDescent="0.35">
      <c r="C74" s="1">
        <f t="shared" si="1"/>
        <v>4.9305555555555554E-2</v>
      </c>
      <c r="D74" s="1" t="str">
        <f>IFERROR(INDEX(Table2[Zeitfenster],MATCH(Zeittafel[[#This Row],[Minute]],Table2[Start],1)),"")</f>
        <v/>
      </c>
      <c r="E74" s="4" t="str">
        <f>IF(LEFT(Zeittafel[[#This Row],[Zuordnung]],7)="Schicht",COUNTIF($D$7:D74,"Schicht*"),"")</f>
        <v/>
      </c>
    </row>
    <row r="75" spans="3:5" x14ac:dyDescent="0.35">
      <c r="C75" s="1">
        <f t="shared" si="1"/>
        <v>4.9999999999999996E-2</v>
      </c>
      <c r="D75" s="1" t="str">
        <f>IFERROR(INDEX(Table2[Zeitfenster],MATCH(Zeittafel[[#This Row],[Minute]],Table2[Start],1)),"")</f>
        <v/>
      </c>
      <c r="E75" s="4" t="str">
        <f>IF(LEFT(Zeittafel[[#This Row],[Zuordnung]],7)="Schicht",COUNTIF($D$7:D75,"Schicht*"),"")</f>
        <v/>
      </c>
    </row>
    <row r="76" spans="3:5" x14ac:dyDescent="0.35">
      <c r="C76" s="1">
        <f t="shared" si="1"/>
        <v>5.0694444444444438E-2</v>
      </c>
      <c r="D76" s="1" t="str">
        <f>IFERROR(INDEX(Table2[Zeitfenster],MATCH(Zeittafel[[#This Row],[Minute]],Table2[Start],1)),"")</f>
        <v/>
      </c>
      <c r="E76" s="4" t="str">
        <f>IF(LEFT(Zeittafel[[#This Row],[Zuordnung]],7)="Schicht",COUNTIF($D$7:D76,"Schicht*"),"")</f>
        <v/>
      </c>
    </row>
    <row r="77" spans="3:5" x14ac:dyDescent="0.35">
      <c r="C77" s="1">
        <f t="shared" si="1"/>
        <v>5.1388888888888894E-2</v>
      </c>
      <c r="D77" s="1" t="str">
        <f>IFERROR(INDEX(Table2[Zeitfenster],MATCH(Zeittafel[[#This Row],[Minute]],Table2[Start],1)),"")</f>
        <v/>
      </c>
      <c r="E77" s="4" t="str">
        <f>IF(LEFT(Zeittafel[[#This Row],[Zuordnung]],7)="Schicht",COUNTIF($D$7:D77,"Schicht*"),"")</f>
        <v/>
      </c>
    </row>
    <row r="78" spans="3:5" x14ac:dyDescent="0.35">
      <c r="C78" s="1">
        <f t="shared" si="1"/>
        <v>5.2083333333333336E-2</v>
      </c>
      <c r="D78" s="1" t="str">
        <f>IFERROR(INDEX(Table2[Zeitfenster],MATCH(Zeittafel[[#This Row],[Minute]],Table2[Start],1)),"")</f>
        <v/>
      </c>
      <c r="E78" s="4" t="str">
        <f>IF(LEFT(Zeittafel[[#This Row],[Zuordnung]],7)="Schicht",COUNTIF($D$7:D78,"Schicht*"),"")</f>
        <v/>
      </c>
    </row>
    <row r="79" spans="3:5" x14ac:dyDescent="0.35">
      <c r="C79" s="1">
        <f t="shared" si="1"/>
        <v>5.2777777777777778E-2</v>
      </c>
      <c r="D79" s="1" t="str">
        <f>IFERROR(INDEX(Table2[Zeitfenster],MATCH(Zeittafel[[#This Row],[Minute]],Table2[Start],1)),"")</f>
        <v/>
      </c>
      <c r="E79" s="4" t="str">
        <f>IF(LEFT(Zeittafel[[#This Row],[Zuordnung]],7)="Schicht",COUNTIF($D$7:D79,"Schicht*"),"")</f>
        <v/>
      </c>
    </row>
    <row r="80" spans="3:5" x14ac:dyDescent="0.35">
      <c r="C80" s="1">
        <f t="shared" si="1"/>
        <v>5.3472222222222227E-2</v>
      </c>
      <c r="D80" s="1" t="str">
        <f>IFERROR(INDEX(Table2[Zeitfenster],MATCH(Zeittafel[[#This Row],[Minute]],Table2[Start],1)),"")</f>
        <v/>
      </c>
      <c r="E80" s="4" t="str">
        <f>IF(LEFT(Zeittafel[[#This Row],[Zuordnung]],7)="Schicht",COUNTIF($D$7:D80,"Schicht*"),"")</f>
        <v/>
      </c>
    </row>
    <row r="81" spans="3:5" x14ac:dyDescent="0.35">
      <c r="C81" s="1">
        <f t="shared" si="1"/>
        <v>5.4166666666666669E-2</v>
      </c>
      <c r="D81" s="1" t="str">
        <f>IFERROR(INDEX(Table2[Zeitfenster],MATCH(Zeittafel[[#This Row],[Minute]],Table2[Start],1)),"")</f>
        <v/>
      </c>
      <c r="E81" s="4" t="str">
        <f>IF(LEFT(Zeittafel[[#This Row],[Zuordnung]],7)="Schicht",COUNTIF($D$7:D81,"Schicht*"),"")</f>
        <v/>
      </c>
    </row>
    <row r="82" spans="3:5" x14ac:dyDescent="0.35">
      <c r="C82" s="1">
        <f t="shared" si="1"/>
        <v>5.486111111111111E-2</v>
      </c>
      <c r="D82" s="1" t="str">
        <f>IFERROR(INDEX(Table2[Zeitfenster],MATCH(Zeittafel[[#This Row],[Minute]],Table2[Start],1)),"")</f>
        <v/>
      </c>
      <c r="E82" s="4" t="str">
        <f>IF(LEFT(Zeittafel[[#This Row],[Zuordnung]],7)="Schicht",COUNTIF($D$7:D82,"Schicht*"),"")</f>
        <v/>
      </c>
    </row>
    <row r="83" spans="3:5" x14ac:dyDescent="0.35">
      <c r="C83" s="1">
        <f t="shared" si="1"/>
        <v>5.5555555555555552E-2</v>
      </c>
      <c r="D83" s="1" t="str">
        <f>IFERROR(INDEX(Table2[Zeitfenster],MATCH(Zeittafel[[#This Row],[Minute]],Table2[Start],1)),"")</f>
        <v/>
      </c>
      <c r="E83" s="4" t="str">
        <f>IF(LEFT(Zeittafel[[#This Row],[Zuordnung]],7)="Schicht",COUNTIF($D$7:D83,"Schicht*"),"")</f>
        <v/>
      </c>
    </row>
    <row r="84" spans="3:5" x14ac:dyDescent="0.35">
      <c r="C84" s="1">
        <f t="shared" si="1"/>
        <v>5.6250000000000001E-2</v>
      </c>
      <c r="D84" s="1" t="str">
        <f>IFERROR(INDEX(Table2[Zeitfenster],MATCH(Zeittafel[[#This Row],[Minute]],Table2[Start],1)),"")</f>
        <v/>
      </c>
      <c r="E84" s="4" t="str">
        <f>IF(LEFT(Zeittafel[[#This Row],[Zuordnung]],7)="Schicht",COUNTIF($D$7:D84,"Schicht*"),"")</f>
        <v/>
      </c>
    </row>
    <row r="85" spans="3:5" x14ac:dyDescent="0.35">
      <c r="C85" s="1">
        <f t="shared" si="1"/>
        <v>5.6944444444444443E-2</v>
      </c>
      <c r="D85" s="1" t="str">
        <f>IFERROR(INDEX(Table2[Zeitfenster],MATCH(Zeittafel[[#This Row],[Minute]],Table2[Start],1)),"")</f>
        <v/>
      </c>
      <c r="E85" s="4" t="str">
        <f>IF(LEFT(Zeittafel[[#This Row],[Zuordnung]],7)="Schicht",COUNTIF($D$7:D85,"Schicht*"),"")</f>
        <v/>
      </c>
    </row>
    <row r="86" spans="3:5" x14ac:dyDescent="0.35">
      <c r="C86" s="1">
        <f t="shared" si="1"/>
        <v>5.7638888888888885E-2</v>
      </c>
      <c r="D86" s="1" t="str">
        <f>IFERROR(INDEX(Table2[Zeitfenster],MATCH(Zeittafel[[#This Row],[Minute]],Table2[Start],1)),"")</f>
        <v/>
      </c>
      <c r="E86" s="4" t="str">
        <f>IF(LEFT(Zeittafel[[#This Row],[Zuordnung]],7)="Schicht",COUNTIF($D$7:D86,"Schicht*"),"")</f>
        <v/>
      </c>
    </row>
    <row r="87" spans="3:5" x14ac:dyDescent="0.35">
      <c r="C87" s="1">
        <f t="shared" si="1"/>
        <v>5.8333333333333327E-2</v>
      </c>
      <c r="D87" s="1" t="str">
        <f>IFERROR(INDEX(Table2[Zeitfenster],MATCH(Zeittafel[[#This Row],[Minute]],Table2[Start],1)),"")</f>
        <v/>
      </c>
      <c r="E87" s="4" t="str">
        <f>IF(LEFT(Zeittafel[[#This Row],[Zuordnung]],7)="Schicht",COUNTIF($D$7:D87,"Schicht*"),"")</f>
        <v/>
      </c>
    </row>
    <row r="88" spans="3:5" x14ac:dyDescent="0.35">
      <c r="C88" s="1">
        <f t="shared" si="1"/>
        <v>5.9027777777777783E-2</v>
      </c>
      <c r="D88" s="1" t="str">
        <f>IFERROR(INDEX(Table2[Zeitfenster],MATCH(Zeittafel[[#This Row],[Minute]],Table2[Start],1)),"")</f>
        <v/>
      </c>
      <c r="E88" s="4" t="str">
        <f>IF(LEFT(Zeittafel[[#This Row],[Zuordnung]],7)="Schicht",COUNTIF($D$7:D88,"Schicht*"),"")</f>
        <v/>
      </c>
    </row>
    <row r="89" spans="3:5" x14ac:dyDescent="0.35">
      <c r="C89" s="1">
        <f t="shared" si="1"/>
        <v>5.9722222222222225E-2</v>
      </c>
      <c r="D89" s="1" t="str">
        <f>IFERROR(INDEX(Table2[Zeitfenster],MATCH(Zeittafel[[#This Row],[Minute]],Table2[Start],1)),"")</f>
        <v/>
      </c>
      <c r="E89" s="4" t="str">
        <f>IF(LEFT(Zeittafel[[#This Row],[Zuordnung]],7)="Schicht",COUNTIF($D$7:D89,"Schicht*"),"")</f>
        <v/>
      </c>
    </row>
    <row r="90" spans="3:5" x14ac:dyDescent="0.35">
      <c r="C90" s="1">
        <f t="shared" si="1"/>
        <v>6.0416666666666667E-2</v>
      </c>
      <c r="D90" s="1" t="str">
        <f>IFERROR(INDEX(Table2[Zeitfenster],MATCH(Zeittafel[[#This Row],[Minute]],Table2[Start],1)),"")</f>
        <v/>
      </c>
      <c r="E90" s="4" t="str">
        <f>IF(LEFT(Zeittafel[[#This Row],[Zuordnung]],7)="Schicht",COUNTIF($D$7:D90,"Schicht*"),"")</f>
        <v/>
      </c>
    </row>
    <row r="91" spans="3:5" x14ac:dyDescent="0.35">
      <c r="C91" s="1">
        <f t="shared" si="1"/>
        <v>6.1111111111111109E-2</v>
      </c>
      <c r="D91" s="1" t="str">
        <f>IFERROR(INDEX(Table2[Zeitfenster],MATCH(Zeittafel[[#This Row],[Minute]],Table2[Start],1)),"")</f>
        <v/>
      </c>
      <c r="E91" s="4" t="str">
        <f>IF(LEFT(Zeittafel[[#This Row],[Zuordnung]],7)="Schicht",COUNTIF($D$7:D91,"Schicht*"),"")</f>
        <v/>
      </c>
    </row>
    <row r="92" spans="3:5" x14ac:dyDescent="0.35">
      <c r="C92" s="1">
        <f t="shared" si="1"/>
        <v>6.1805555555555558E-2</v>
      </c>
      <c r="D92" s="1" t="str">
        <f>IFERROR(INDEX(Table2[Zeitfenster],MATCH(Zeittafel[[#This Row],[Minute]],Table2[Start],1)),"")</f>
        <v/>
      </c>
      <c r="E92" s="4" t="str">
        <f>IF(LEFT(Zeittafel[[#This Row],[Zuordnung]],7)="Schicht",COUNTIF($D$7:D92,"Schicht*"),"")</f>
        <v/>
      </c>
    </row>
    <row r="93" spans="3:5" x14ac:dyDescent="0.35">
      <c r="C93" s="1">
        <f t="shared" si="1"/>
        <v>6.25E-2</v>
      </c>
      <c r="D93" s="1" t="str">
        <f>IFERROR(INDEX(Table2[Zeitfenster],MATCH(Zeittafel[[#This Row],[Minute]],Table2[Start],1)),"")</f>
        <v/>
      </c>
      <c r="E93" s="4" t="str">
        <f>IF(LEFT(Zeittafel[[#This Row],[Zuordnung]],7)="Schicht",COUNTIF($D$7:D93,"Schicht*"),"")</f>
        <v/>
      </c>
    </row>
    <row r="94" spans="3:5" x14ac:dyDescent="0.35">
      <c r="C94" s="1">
        <f t="shared" si="1"/>
        <v>6.3194444444444442E-2</v>
      </c>
      <c r="D94" s="1" t="str">
        <f>IFERROR(INDEX(Table2[Zeitfenster],MATCH(Zeittafel[[#This Row],[Minute]],Table2[Start],1)),"")</f>
        <v/>
      </c>
      <c r="E94" s="4" t="str">
        <f>IF(LEFT(Zeittafel[[#This Row],[Zuordnung]],7)="Schicht",COUNTIF($D$7:D94,"Schicht*"),"")</f>
        <v/>
      </c>
    </row>
    <row r="95" spans="3:5" x14ac:dyDescent="0.35">
      <c r="C95" s="1">
        <f t="shared" si="1"/>
        <v>6.3888888888888898E-2</v>
      </c>
      <c r="D95" s="1" t="str">
        <f>IFERROR(INDEX(Table2[Zeitfenster],MATCH(Zeittafel[[#This Row],[Minute]],Table2[Start],1)),"")</f>
        <v/>
      </c>
      <c r="E95" s="4" t="str">
        <f>IF(LEFT(Zeittafel[[#This Row],[Zuordnung]],7)="Schicht",COUNTIF($D$7:D95,"Schicht*"),"")</f>
        <v/>
      </c>
    </row>
    <row r="96" spans="3:5" x14ac:dyDescent="0.35">
      <c r="C96" s="1">
        <f t="shared" si="1"/>
        <v>6.458333333333334E-2</v>
      </c>
      <c r="D96" s="1" t="str">
        <f>IFERROR(INDEX(Table2[Zeitfenster],MATCH(Zeittafel[[#This Row],[Minute]],Table2[Start],1)),"")</f>
        <v/>
      </c>
      <c r="E96" s="4" t="str">
        <f>IF(LEFT(Zeittafel[[#This Row],[Zuordnung]],7)="Schicht",COUNTIF($D$7:D96,"Schicht*"),"")</f>
        <v/>
      </c>
    </row>
    <row r="97" spans="3:5" x14ac:dyDescent="0.35">
      <c r="C97" s="1">
        <f t="shared" si="1"/>
        <v>6.5277777777777782E-2</v>
      </c>
      <c r="D97" s="1" t="str">
        <f>IFERROR(INDEX(Table2[Zeitfenster],MATCH(Zeittafel[[#This Row],[Minute]],Table2[Start],1)),"")</f>
        <v/>
      </c>
      <c r="E97" s="4" t="str">
        <f>IF(LEFT(Zeittafel[[#This Row],[Zuordnung]],7)="Schicht",COUNTIF($D$7:D97,"Schicht*"),"")</f>
        <v/>
      </c>
    </row>
    <row r="98" spans="3:5" x14ac:dyDescent="0.35">
      <c r="C98" s="1">
        <f t="shared" si="1"/>
        <v>6.5972222222222224E-2</v>
      </c>
      <c r="D98" s="1" t="str">
        <f>IFERROR(INDEX(Table2[Zeitfenster],MATCH(Zeittafel[[#This Row],[Minute]],Table2[Start],1)),"")</f>
        <v/>
      </c>
      <c r="E98" s="4" t="str">
        <f>IF(LEFT(Zeittafel[[#This Row],[Zuordnung]],7)="Schicht",COUNTIF($D$7:D98,"Schicht*"),"")</f>
        <v/>
      </c>
    </row>
    <row r="99" spans="3:5" x14ac:dyDescent="0.35">
      <c r="C99" s="1">
        <f t="shared" si="1"/>
        <v>6.6666666666666666E-2</v>
      </c>
      <c r="D99" s="1" t="str">
        <f>IFERROR(INDEX(Table2[Zeitfenster],MATCH(Zeittafel[[#This Row],[Minute]],Table2[Start],1)),"")</f>
        <v/>
      </c>
      <c r="E99" s="4" t="str">
        <f>IF(LEFT(Zeittafel[[#This Row],[Zuordnung]],7)="Schicht",COUNTIF($D$7:D99,"Schicht*"),"")</f>
        <v/>
      </c>
    </row>
    <row r="100" spans="3:5" x14ac:dyDescent="0.35">
      <c r="C100" s="1">
        <f t="shared" si="1"/>
        <v>6.7361111111111108E-2</v>
      </c>
      <c r="D100" s="1" t="str">
        <f>IFERROR(INDEX(Table2[Zeitfenster],MATCH(Zeittafel[[#This Row],[Minute]],Table2[Start],1)),"")</f>
        <v/>
      </c>
      <c r="E100" s="4" t="str">
        <f>IF(LEFT(Zeittafel[[#This Row],[Zuordnung]],7)="Schicht",COUNTIF($D$7:D100,"Schicht*"),"")</f>
        <v/>
      </c>
    </row>
    <row r="101" spans="3:5" x14ac:dyDescent="0.35">
      <c r="C101" s="1">
        <f t="shared" si="1"/>
        <v>6.805555555555555E-2</v>
      </c>
      <c r="D101" s="1" t="str">
        <f>IFERROR(INDEX(Table2[Zeitfenster],MATCH(Zeittafel[[#This Row],[Minute]],Table2[Start],1)),"")</f>
        <v/>
      </c>
      <c r="E101" s="4" t="str">
        <f>IF(LEFT(Zeittafel[[#This Row],[Zuordnung]],7)="Schicht",COUNTIF($D$7:D101,"Schicht*"),"")</f>
        <v/>
      </c>
    </row>
    <row r="102" spans="3:5" x14ac:dyDescent="0.35">
      <c r="C102" s="1">
        <f t="shared" si="1"/>
        <v>6.8749999999999992E-2</v>
      </c>
      <c r="D102" s="1" t="str">
        <f>IFERROR(INDEX(Table2[Zeitfenster],MATCH(Zeittafel[[#This Row],[Minute]],Table2[Start],1)),"")</f>
        <v/>
      </c>
      <c r="E102" s="4" t="str">
        <f>IF(LEFT(Zeittafel[[#This Row],[Zuordnung]],7)="Schicht",COUNTIF($D$7:D102,"Schicht*"),"")</f>
        <v/>
      </c>
    </row>
    <row r="103" spans="3:5" x14ac:dyDescent="0.35">
      <c r="C103" s="1">
        <f t="shared" si="1"/>
        <v>6.9444444444444448E-2</v>
      </c>
      <c r="D103" s="1" t="str">
        <f>IFERROR(INDEX(Table2[Zeitfenster],MATCH(Zeittafel[[#This Row],[Minute]],Table2[Start],1)),"")</f>
        <v/>
      </c>
      <c r="E103" s="4" t="str">
        <f>IF(LEFT(Zeittafel[[#This Row],[Zuordnung]],7)="Schicht",COUNTIF($D$7:D103,"Schicht*"),"")</f>
        <v/>
      </c>
    </row>
    <row r="104" spans="3:5" x14ac:dyDescent="0.35">
      <c r="C104" s="1">
        <f t="shared" si="1"/>
        <v>7.013888888888889E-2</v>
      </c>
      <c r="D104" s="1" t="str">
        <f>IFERROR(INDEX(Table2[Zeitfenster],MATCH(Zeittafel[[#This Row],[Minute]],Table2[Start],1)),"")</f>
        <v/>
      </c>
      <c r="E104" s="4" t="str">
        <f>IF(LEFT(Zeittafel[[#This Row],[Zuordnung]],7)="Schicht",COUNTIF($D$7:D104,"Schicht*"),"")</f>
        <v/>
      </c>
    </row>
    <row r="105" spans="3:5" x14ac:dyDescent="0.35">
      <c r="C105" s="1">
        <f t="shared" si="1"/>
        <v>7.0833333333333331E-2</v>
      </c>
      <c r="D105" s="1" t="str">
        <f>IFERROR(INDEX(Table2[Zeitfenster],MATCH(Zeittafel[[#This Row],[Minute]],Table2[Start],1)),"")</f>
        <v/>
      </c>
      <c r="E105" s="4" t="str">
        <f>IF(LEFT(Zeittafel[[#This Row],[Zuordnung]],7)="Schicht",COUNTIF($D$7:D105,"Schicht*"),"")</f>
        <v/>
      </c>
    </row>
    <row r="106" spans="3:5" x14ac:dyDescent="0.35">
      <c r="C106" s="1">
        <f t="shared" si="1"/>
        <v>7.1527777777777773E-2</v>
      </c>
      <c r="D106" s="1" t="str">
        <f>IFERROR(INDEX(Table2[Zeitfenster],MATCH(Zeittafel[[#This Row],[Minute]],Table2[Start],1)),"")</f>
        <v/>
      </c>
      <c r="E106" s="4" t="str">
        <f>IF(LEFT(Zeittafel[[#This Row],[Zuordnung]],7)="Schicht",COUNTIF($D$7:D106,"Schicht*"),"")</f>
        <v/>
      </c>
    </row>
    <row r="107" spans="3:5" x14ac:dyDescent="0.35">
      <c r="C107" s="1">
        <f t="shared" si="1"/>
        <v>7.2222222222222229E-2</v>
      </c>
      <c r="D107" s="1" t="str">
        <f>IFERROR(INDEX(Table2[Zeitfenster],MATCH(Zeittafel[[#This Row],[Minute]],Table2[Start],1)),"")</f>
        <v/>
      </c>
      <c r="E107" s="4" t="str">
        <f>IF(LEFT(Zeittafel[[#This Row],[Zuordnung]],7)="Schicht",COUNTIF($D$7:D107,"Schicht*"),"")</f>
        <v/>
      </c>
    </row>
    <row r="108" spans="3:5" x14ac:dyDescent="0.35">
      <c r="C108" s="1">
        <f t="shared" si="1"/>
        <v>7.2916666666666671E-2</v>
      </c>
      <c r="D108" s="1" t="str">
        <f>IFERROR(INDEX(Table2[Zeitfenster],MATCH(Zeittafel[[#This Row],[Minute]],Table2[Start],1)),"")</f>
        <v/>
      </c>
      <c r="E108" s="4" t="str">
        <f>IF(LEFT(Zeittafel[[#This Row],[Zuordnung]],7)="Schicht",COUNTIF($D$7:D108,"Schicht*"),"")</f>
        <v/>
      </c>
    </row>
    <row r="109" spans="3:5" x14ac:dyDescent="0.35">
      <c r="C109" s="1">
        <f t="shared" si="1"/>
        <v>7.3611111111111113E-2</v>
      </c>
      <c r="D109" s="1" t="str">
        <f>IFERROR(INDEX(Table2[Zeitfenster],MATCH(Zeittafel[[#This Row],[Minute]],Table2[Start],1)),"")</f>
        <v/>
      </c>
      <c r="E109" s="4" t="str">
        <f>IF(LEFT(Zeittafel[[#This Row],[Zuordnung]],7)="Schicht",COUNTIF($D$7:D109,"Schicht*"),"")</f>
        <v/>
      </c>
    </row>
    <row r="110" spans="3:5" x14ac:dyDescent="0.35">
      <c r="C110" s="1">
        <f t="shared" si="1"/>
        <v>7.4305555555555555E-2</v>
      </c>
      <c r="D110" s="1" t="str">
        <f>IFERROR(INDEX(Table2[Zeitfenster],MATCH(Zeittafel[[#This Row],[Minute]],Table2[Start],1)),"")</f>
        <v/>
      </c>
      <c r="E110" s="4" t="str">
        <f>IF(LEFT(Zeittafel[[#This Row],[Zuordnung]],7)="Schicht",COUNTIF($D$7:D110,"Schicht*"),"")</f>
        <v/>
      </c>
    </row>
    <row r="111" spans="3:5" x14ac:dyDescent="0.35">
      <c r="C111" s="1">
        <f t="shared" si="1"/>
        <v>7.4999999999999997E-2</v>
      </c>
      <c r="D111" s="1" t="str">
        <f>IFERROR(INDEX(Table2[Zeitfenster],MATCH(Zeittafel[[#This Row],[Minute]],Table2[Start],1)),"")</f>
        <v/>
      </c>
      <c r="E111" s="4" t="str">
        <f>IF(LEFT(Zeittafel[[#This Row],[Zuordnung]],7)="Schicht",COUNTIF($D$7:D111,"Schicht*"),"")</f>
        <v/>
      </c>
    </row>
    <row r="112" spans="3:5" x14ac:dyDescent="0.35">
      <c r="C112" s="1">
        <f t="shared" si="1"/>
        <v>7.5694444444444439E-2</v>
      </c>
      <c r="D112" s="1" t="str">
        <f>IFERROR(INDEX(Table2[Zeitfenster],MATCH(Zeittafel[[#This Row],[Minute]],Table2[Start],1)),"")</f>
        <v/>
      </c>
      <c r="E112" s="4" t="str">
        <f>IF(LEFT(Zeittafel[[#This Row],[Zuordnung]],7)="Schicht",COUNTIF($D$7:D112,"Schicht*"),"")</f>
        <v/>
      </c>
    </row>
    <row r="113" spans="3:5" x14ac:dyDescent="0.35">
      <c r="C113" s="1">
        <f t="shared" si="1"/>
        <v>7.6388888888888881E-2</v>
      </c>
      <c r="D113" s="1" t="str">
        <f>IFERROR(INDEX(Table2[Zeitfenster],MATCH(Zeittafel[[#This Row],[Minute]],Table2[Start],1)),"")</f>
        <v/>
      </c>
      <c r="E113" s="4" t="str">
        <f>IF(LEFT(Zeittafel[[#This Row],[Zuordnung]],7)="Schicht",COUNTIF($D$7:D113,"Schicht*"),"")</f>
        <v/>
      </c>
    </row>
    <row r="114" spans="3:5" x14ac:dyDescent="0.35">
      <c r="C114" s="1">
        <f t="shared" si="1"/>
        <v>7.7083333333333337E-2</v>
      </c>
      <c r="D114" s="1" t="str">
        <f>IFERROR(INDEX(Table2[Zeitfenster],MATCH(Zeittafel[[#This Row],[Minute]],Table2[Start],1)),"")</f>
        <v/>
      </c>
      <c r="E114" s="4" t="str">
        <f>IF(LEFT(Zeittafel[[#This Row],[Zuordnung]],7)="Schicht",COUNTIF($D$7:D114,"Schicht*"),"")</f>
        <v/>
      </c>
    </row>
    <row r="115" spans="3:5" x14ac:dyDescent="0.35">
      <c r="C115" s="1">
        <f t="shared" si="1"/>
        <v>7.7777777777777779E-2</v>
      </c>
      <c r="D115" s="1" t="str">
        <f>IFERROR(INDEX(Table2[Zeitfenster],MATCH(Zeittafel[[#This Row],[Minute]],Table2[Start],1)),"")</f>
        <v/>
      </c>
      <c r="E115" s="4" t="str">
        <f>IF(LEFT(Zeittafel[[#This Row],[Zuordnung]],7)="Schicht",COUNTIF($D$7:D115,"Schicht*"),"")</f>
        <v/>
      </c>
    </row>
    <row r="116" spans="3:5" x14ac:dyDescent="0.35">
      <c r="C116" s="1">
        <f t="shared" si="1"/>
        <v>7.8472222222222221E-2</v>
      </c>
      <c r="D116" s="1" t="str">
        <f>IFERROR(INDEX(Table2[Zeitfenster],MATCH(Zeittafel[[#This Row],[Minute]],Table2[Start],1)),"")</f>
        <v/>
      </c>
      <c r="E116" s="4" t="str">
        <f>IF(LEFT(Zeittafel[[#This Row],[Zuordnung]],7)="Schicht",COUNTIF($D$7:D116,"Schicht*"),"")</f>
        <v/>
      </c>
    </row>
    <row r="117" spans="3:5" x14ac:dyDescent="0.35">
      <c r="C117" s="1">
        <f t="shared" si="1"/>
        <v>7.9166666666666663E-2</v>
      </c>
      <c r="D117" s="1" t="str">
        <f>IFERROR(INDEX(Table2[Zeitfenster],MATCH(Zeittafel[[#This Row],[Minute]],Table2[Start],1)),"")</f>
        <v/>
      </c>
      <c r="E117" s="4" t="str">
        <f>IF(LEFT(Zeittafel[[#This Row],[Zuordnung]],7)="Schicht",COUNTIF($D$7:D117,"Schicht*"),"")</f>
        <v/>
      </c>
    </row>
    <row r="118" spans="3:5" x14ac:dyDescent="0.35">
      <c r="C118" s="1">
        <f t="shared" si="1"/>
        <v>7.9861111111111119E-2</v>
      </c>
      <c r="D118" s="1" t="str">
        <f>IFERROR(INDEX(Table2[Zeitfenster],MATCH(Zeittafel[[#This Row],[Minute]],Table2[Start],1)),"")</f>
        <v/>
      </c>
      <c r="E118" s="4" t="str">
        <f>IF(LEFT(Zeittafel[[#This Row],[Zuordnung]],7)="Schicht",COUNTIF($D$7:D118,"Schicht*"),"")</f>
        <v/>
      </c>
    </row>
    <row r="119" spans="3:5" x14ac:dyDescent="0.35">
      <c r="C119" s="1">
        <f t="shared" si="1"/>
        <v>8.0555555555555561E-2</v>
      </c>
      <c r="D119" s="1" t="str">
        <f>IFERROR(INDEX(Table2[Zeitfenster],MATCH(Zeittafel[[#This Row],[Minute]],Table2[Start],1)),"")</f>
        <v/>
      </c>
      <c r="E119" s="4" t="str">
        <f>IF(LEFT(Zeittafel[[#This Row],[Zuordnung]],7)="Schicht",COUNTIF($D$7:D119,"Schicht*"),"")</f>
        <v/>
      </c>
    </row>
    <row r="120" spans="3:5" x14ac:dyDescent="0.35">
      <c r="C120" s="1">
        <f t="shared" si="1"/>
        <v>8.1250000000000003E-2</v>
      </c>
      <c r="D120" s="1" t="str">
        <f>IFERROR(INDEX(Table2[Zeitfenster],MATCH(Zeittafel[[#This Row],[Minute]],Table2[Start],1)),"")</f>
        <v/>
      </c>
      <c r="E120" s="4" t="str">
        <f>IF(LEFT(Zeittafel[[#This Row],[Zuordnung]],7)="Schicht",COUNTIF($D$7:D120,"Schicht*"),"")</f>
        <v/>
      </c>
    </row>
    <row r="121" spans="3:5" x14ac:dyDescent="0.35">
      <c r="C121" s="1">
        <f t="shared" si="1"/>
        <v>8.1944444444444445E-2</v>
      </c>
      <c r="D121" s="1" t="str">
        <f>IFERROR(INDEX(Table2[Zeitfenster],MATCH(Zeittafel[[#This Row],[Minute]],Table2[Start],1)),"")</f>
        <v/>
      </c>
      <c r="E121" s="4" t="str">
        <f>IF(LEFT(Zeittafel[[#This Row],[Zuordnung]],7)="Schicht",COUNTIF($D$7:D121,"Schicht*"),"")</f>
        <v/>
      </c>
    </row>
    <row r="122" spans="3:5" x14ac:dyDescent="0.35">
      <c r="C122" s="1">
        <f t="shared" si="1"/>
        <v>8.2638888888888887E-2</v>
      </c>
      <c r="D122" s="1" t="str">
        <f>IFERROR(INDEX(Table2[Zeitfenster],MATCH(Zeittafel[[#This Row],[Minute]],Table2[Start],1)),"")</f>
        <v/>
      </c>
      <c r="E122" s="4" t="str">
        <f>IF(LEFT(Zeittafel[[#This Row],[Zuordnung]],7)="Schicht",COUNTIF($D$7:D122,"Schicht*"),"")</f>
        <v/>
      </c>
    </row>
    <row r="123" spans="3:5" x14ac:dyDescent="0.35">
      <c r="C123" s="1">
        <f t="shared" si="1"/>
        <v>8.3333333333333329E-2</v>
      </c>
      <c r="D123" s="1" t="str">
        <f>IFERROR(INDEX(Table2[Zeitfenster],MATCH(Zeittafel[[#This Row],[Minute]],Table2[Start],1)),"")</f>
        <v/>
      </c>
      <c r="E123" s="4" t="str">
        <f>IF(LEFT(Zeittafel[[#This Row],[Zuordnung]],7)="Schicht",COUNTIF($D$7:D123,"Schicht*"),"")</f>
        <v/>
      </c>
    </row>
    <row r="124" spans="3:5" x14ac:dyDescent="0.35">
      <c r="C124" s="1">
        <f t="shared" si="1"/>
        <v>8.4027777777777771E-2</v>
      </c>
      <c r="D124" s="1" t="str">
        <f>IFERROR(INDEX(Table2[Zeitfenster],MATCH(Zeittafel[[#This Row],[Minute]],Table2[Start],1)),"")</f>
        <v/>
      </c>
      <c r="E124" s="4" t="str">
        <f>IF(LEFT(Zeittafel[[#This Row],[Zuordnung]],7)="Schicht",COUNTIF($D$7:D124,"Schicht*"),"")</f>
        <v/>
      </c>
    </row>
    <row r="125" spans="3:5" x14ac:dyDescent="0.35">
      <c r="C125" s="1">
        <f t="shared" si="1"/>
        <v>8.4722222222222213E-2</v>
      </c>
      <c r="D125" s="1" t="str">
        <f>IFERROR(INDEX(Table2[Zeitfenster],MATCH(Zeittafel[[#This Row],[Minute]],Table2[Start],1)),"")</f>
        <v/>
      </c>
      <c r="E125" s="4" t="str">
        <f>IF(LEFT(Zeittafel[[#This Row],[Zuordnung]],7)="Schicht",COUNTIF($D$7:D125,"Schicht*"),"")</f>
        <v/>
      </c>
    </row>
    <row r="126" spans="3:5" x14ac:dyDescent="0.35">
      <c r="C126" s="1">
        <f t="shared" si="1"/>
        <v>8.5416666666666655E-2</v>
      </c>
      <c r="D126" s="1" t="str">
        <f>IFERROR(INDEX(Table2[Zeitfenster],MATCH(Zeittafel[[#This Row],[Minute]],Table2[Start],1)),"")</f>
        <v/>
      </c>
      <c r="E126" s="4" t="str">
        <f>IF(LEFT(Zeittafel[[#This Row],[Zuordnung]],7)="Schicht",COUNTIF($D$7:D126,"Schicht*"),"")</f>
        <v/>
      </c>
    </row>
    <row r="127" spans="3:5" x14ac:dyDescent="0.35">
      <c r="C127" s="1">
        <f t="shared" si="1"/>
        <v>8.6111111111111124E-2</v>
      </c>
      <c r="D127" s="1" t="str">
        <f>IFERROR(INDEX(Table2[Zeitfenster],MATCH(Zeittafel[[#This Row],[Minute]],Table2[Start],1)),"")</f>
        <v/>
      </c>
      <c r="E127" s="4" t="str">
        <f>IF(LEFT(Zeittafel[[#This Row],[Zuordnung]],7)="Schicht",COUNTIF($D$7:D127,"Schicht*"),"")</f>
        <v/>
      </c>
    </row>
    <row r="128" spans="3:5" x14ac:dyDescent="0.35">
      <c r="C128" s="1">
        <f t="shared" si="1"/>
        <v>8.6805555555555566E-2</v>
      </c>
      <c r="D128" s="1" t="str">
        <f>IFERROR(INDEX(Table2[Zeitfenster],MATCH(Zeittafel[[#This Row],[Minute]],Table2[Start],1)),"")</f>
        <v/>
      </c>
      <c r="E128" s="4" t="str">
        <f>IF(LEFT(Zeittafel[[#This Row],[Zuordnung]],7)="Schicht",COUNTIF($D$7:D128,"Schicht*"),"")</f>
        <v/>
      </c>
    </row>
    <row r="129" spans="3:5" x14ac:dyDescent="0.35">
      <c r="C129" s="1">
        <f t="shared" si="1"/>
        <v>8.7500000000000008E-2</v>
      </c>
      <c r="D129" s="1" t="str">
        <f>IFERROR(INDEX(Table2[Zeitfenster],MATCH(Zeittafel[[#This Row],[Minute]],Table2[Start],1)),"")</f>
        <v/>
      </c>
      <c r="E129" s="4" t="str">
        <f>IF(LEFT(Zeittafel[[#This Row],[Zuordnung]],7)="Schicht",COUNTIF($D$7:D129,"Schicht*"),"")</f>
        <v/>
      </c>
    </row>
    <row r="130" spans="3:5" x14ac:dyDescent="0.35">
      <c r="C130" s="1">
        <f t="shared" si="1"/>
        <v>8.819444444444445E-2</v>
      </c>
      <c r="D130" s="1" t="str">
        <f>IFERROR(INDEX(Table2[Zeitfenster],MATCH(Zeittafel[[#This Row],[Minute]],Table2[Start],1)),"")</f>
        <v/>
      </c>
      <c r="E130" s="4" t="str">
        <f>IF(LEFT(Zeittafel[[#This Row],[Zuordnung]],7)="Schicht",COUNTIF($D$7:D130,"Schicht*"),"")</f>
        <v/>
      </c>
    </row>
    <row r="131" spans="3:5" x14ac:dyDescent="0.35">
      <c r="C131" s="1">
        <f t="shared" si="1"/>
        <v>8.8888888888888892E-2</v>
      </c>
      <c r="D131" s="1" t="str">
        <f>IFERROR(INDEX(Table2[Zeitfenster],MATCH(Zeittafel[[#This Row],[Minute]],Table2[Start],1)),"")</f>
        <v/>
      </c>
      <c r="E131" s="4" t="str">
        <f>IF(LEFT(Zeittafel[[#This Row],[Zuordnung]],7)="Schicht",COUNTIF($D$7:D131,"Schicht*"),"")</f>
        <v/>
      </c>
    </row>
    <row r="132" spans="3:5" x14ac:dyDescent="0.35">
      <c r="C132" s="1">
        <f t="shared" si="1"/>
        <v>8.9583333333333334E-2</v>
      </c>
      <c r="D132" s="1" t="str">
        <f>IFERROR(INDEX(Table2[Zeitfenster],MATCH(Zeittafel[[#This Row],[Minute]],Table2[Start],1)),"")</f>
        <v/>
      </c>
      <c r="E132" s="4" t="str">
        <f>IF(LEFT(Zeittafel[[#This Row],[Zuordnung]],7)="Schicht",COUNTIF($D$7:D132,"Schicht*"),"")</f>
        <v/>
      </c>
    </row>
    <row r="133" spans="3:5" x14ac:dyDescent="0.35">
      <c r="C133" s="1">
        <f t="shared" si="1"/>
        <v>9.0277777777777776E-2</v>
      </c>
      <c r="D133" s="1" t="str">
        <f>IFERROR(INDEX(Table2[Zeitfenster],MATCH(Zeittafel[[#This Row],[Minute]],Table2[Start],1)),"")</f>
        <v/>
      </c>
      <c r="E133" s="4" t="str">
        <f>IF(LEFT(Zeittafel[[#This Row],[Zuordnung]],7)="Schicht",COUNTIF($D$7:D133,"Schicht*"),"")</f>
        <v/>
      </c>
    </row>
    <row r="134" spans="3:5" x14ac:dyDescent="0.35">
      <c r="C134" s="1">
        <f t="shared" si="1"/>
        <v>9.0972222222222218E-2</v>
      </c>
      <c r="D134" s="1" t="str">
        <f>IFERROR(INDEX(Table2[Zeitfenster],MATCH(Zeittafel[[#This Row],[Minute]],Table2[Start],1)),"")</f>
        <v/>
      </c>
      <c r="E134" s="4" t="str">
        <f>IF(LEFT(Zeittafel[[#This Row],[Zuordnung]],7)="Schicht",COUNTIF($D$7:D134,"Schicht*"),"")</f>
        <v/>
      </c>
    </row>
    <row r="135" spans="3:5" x14ac:dyDescent="0.35">
      <c r="C135" s="1">
        <f t="shared" ref="C135:C198" si="2">TIME(0,ROW()-3,0)</f>
        <v>9.1666666666666674E-2</v>
      </c>
      <c r="D135" s="1" t="str">
        <f>IFERROR(INDEX(Table2[Zeitfenster],MATCH(Zeittafel[[#This Row],[Minute]],Table2[Start],1)),"")</f>
        <v/>
      </c>
      <c r="E135" s="4" t="str">
        <f>IF(LEFT(Zeittafel[[#This Row],[Zuordnung]],7)="Schicht",COUNTIF($D$7:D135,"Schicht*"),"")</f>
        <v/>
      </c>
    </row>
    <row r="136" spans="3:5" x14ac:dyDescent="0.35">
      <c r="C136" s="1">
        <f t="shared" si="2"/>
        <v>9.2361111111111116E-2</v>
      </c>
      <c r="D136" s="1" t="str">
        <f>IFERROR(INDEX(Table2[Zeitfenster],MATCH(Zeittafel[[#This Row],[Minute]],Table2[Start],1)),"")</f>
        <v/>
      </c>
      <c r="E136" s="4" t="str">
        <f>IF(LEFT(Zeittafel[[#This Row],[Zuordnung]],7)="Schicht",COUNTIF($D$7:D136,"Schicht*"),"")</f>
        <v/>
      </c>
    </row>
    <row r="137" spans="3:5" x14ac:dyDescent="0.35">
      <c r="C137" s="1">
        <f t="shared" si="2"/>
        <v>9.3055555555555558E-2</v>
      </c>
      <c r="D137" s="1" t="str">
        <f>IFERROR(INDEX(Table2[Zeitfenster],MATCH(Zeittafel[[#This Row],[Minute]],Table2[Start],1)),"")</f>
        <v/>
      </c>
      <c r="E137" s="4" t="str">
        <f>IF(LEFT(Zeittafel[[#This Row],[Zuordnung]],7)="Schicht",COUNTIF($D$7:D137,"Schicht*"),"")</f>
        <v/>
      </c>
    </row>
    <row r="138" spans="3:5" x14ac:dyDescent="0.35">
      <c r="C138" s="1">
        <f t="shared" si="2"/>
        <v>9.375E-2</v>
      </c>
      <c r="D138" s="1" t="str">
        <f>IFERROR(INDEX(Table2[Zeitfenster],MATCH(Zeittafel[[#This Row],[Minute]],Table2[Start],1)),"")</f>
        <v/>
      </c>
      <c r="E138" s="4" t="str">
        <f>IF(LEFT(Zeittafel[[#This Row],[Zuordnung]],7)="Schicht",COUNTIF($D$7:D138,"Schicht*"),"")</f>
        <v/>
      </c>
    </row>
    <row r="139" spans="3:5" x14ac:dyDescent="0.35">
      <c r="C139" s="1">
        <f t="shared" si="2"/>
        <v>9.4444444444444442E-2</v>
      </c>
      <c r="D139" s="1" t="str">
        <f>IFERROR(INDEX(Table2[Zeitfenster],MATCH(Zeittafel[[#This Row],[Minute]],Table2[Start],1)),"")</f>
        <v/>
      </c>
      <c r="E139" s="4" t="str">
        <f>IF(LEFT(Zeittafel[[#This Row],[Zuordnung]],7)="Schicht",COUNTIF($D$7:D139,"Schicht*"),"")</f>
        <v/>
      </c>
    </row>
    <row r="140" spans="3:5" x14ac:dyDescent="0.35">
      <c r="C140" s="1">
        <f t="shared" si="2"/>
        <v>9.5138888888888884E-2</v>
      </c>
      <c r="D140" s="1" t="str">
        <f>IFERROR(INDEX(Table2[Zeitfenster],MATCH(Zeittafel[[#This Row],[Minute]],Table2[Start],1)),"")</f>
        <v/>
      </c>
      <c r="E140" s="4" t="str">
        <f>IF(LEFT(Zeittafel[[#This Row],[Zuordnung]],7)="Schicht",COUNTIF($D$7:D140,"Schicht*"),"")</f>
        <v/>
      </c>
    </row>
    <row r="141" spans="3:5" x14ac:dyDescent="0.35">
      <c r="C141" s="1">
        <f t="shared" si="2"/>
        <v>9.5833333333333326E-2</v>
      </c>
      <c r="D141" s="1" t="str">
        <f>IFERROR(INDEX(Table2[Zeitfenster],MATCH(Zeittafel[[#This Row],[Minute]],Table2[Start],1)),"")</f>
        <v/>
      </c>
      <c r="E141" s="4" t="str">
        <f>IF(LEFT(Zeittafel[[#This Row],[Zuordnung]],7)="Schicht",COUNTIF($D$7:D141,"Schicht*"),"")</f>
        <v/>
      </c>
    </row>
    <row r="142" spans="3:5" x14ac:dyDescent="0.35">
      <c r="C142" s="1">
        <f t="shared" si="2"/>
        <v>9.6527777777777782E-2</v>
      </c>
      <c r="D142" s="1" t="str">
        <f>IFERROR(INDEX(Table2[Zeitfenster],MATCH(Zeittafel[[#This Row],[Minute]],Table2[Start],1)),"")</f>
        <v/>
      </c>
      <c r="E142" s="4" t="str">
        <f>IF(LEFT(Zeittafel[[#This Row],[Zuordnung]],7)="Schicht",COUNTIF($D$7:D142,"Schicht*"),"")</f>
        <v/>
      </c>
    </row>
    <row r="143" spans="3:5" x14ac:dyDescent="0.35">
      <c r="C143" s="1">
        <f t="shared" si="2"/>
        <v>9.7222222222222224E-2</v>
      </c>
      <c r="D143" s="1" t="str">
        <f>IFERROR(INDEX(Table2[Zeitfenster],MATCH(Zeittafel[[#This Row],[Minute]],Table2[Start],1)),"")</f>
        <v/>
      </c>
      <c r="E143" s="4" t="str">
        <f>IF(LEFT(Zeittafel[[#This Row],[Zuordnung]],7)="Schicht",COUNTIF($D$7:D143,"Schicht*"),"")</f>
        <v/>
      </c>
    </row>
    <row r="144" spans="3:5" x14ac:dyDescent="0.35">
      <c r="C144" s="1">
        <f t="shared" si="2"/>
        <v>9.7916666666666666E-2</v>
      </c>
      <c r="D144" s="1" t="str">
        <f>IFERROR(INDEX(Table2[Zeitfenster],MATCH(Zeittafel[[#This Row],[Minute]],Table2[Start],1)),"")</f>
        <v/>
      </c>
      <c r="E144" s="4" t="str">
        <f>IF(LEFT(Zeittafel[[#This Row],[Zuordnung]],7)="Schicht",COUNTIF($D$7:D144,"Schicht*"),"")</f>
        <v/>
      </c>
    </row>
    <row r="145" spans="3:5" x14ac:dyDescent="0.35">
      <c r="C145" s="1">
        <f t="shared" si="2"/>
        <v>9.8611111111111108E-2</v>
      </c>
      <c r="D145" s="1" t="str">
        <f>IFERROR(INDEX(Table2[Zeitfenster],MATCH(Zeittafel[[#This Row],[Minute]],Table2[Start],1)),"")</f>
        <v/>
      </c>
      <c r="E145" s="4" t="str">
        <f>IF(LEFT(Zeittafel[[#This Row],[Zuordnung]],7)="Schicht",COUNTIF($D$7:D145,"Schicht*"),"")</f>
        <v/>
      </c>
    </row>
    <row r="146" spans="3:5" x14ac:dyDescent="0.35">
      <c r="C146" s="1">
        <f t="shared" si="2"/>
        <v>9.930555555555555E-2</v>
      </c>
      <c r="D146" s="1" t="str">
        <f>IFERROR(INDEX(Table2[Zeitfenster],MATCH(Zeittafel[[#This Row],[Minute]],Table2[Start],1)),"")</f>
        <v/>
      </c>
      <c r="E146" s="4" t="str">
        <f>IF(LEFT(Zeittafel[[#This Row],[Zuordnung]],7)="Schicht",COUNTIF($D$7:D146,"Schicht*"),"")</f>
        <v/>
      </c>
    </row>
    <row r="147" spans="3:5" x14ac:dyDescent="0.35">
      <c r="C147" s="1">
        <f t="shared" si="2"/>
        <v>9.9999999999999992E-2</v>
      </c>
      <c r="D147" s="1" t="str">
        <f>IFERROR(INDEX(Table2[Zeitfenster],MATCH(Zeittafel[[#This Row],[Minute]],Table2[Start],1)),"")</f>
        <v/>
      </c>
      <c r="E147" s="4" t="str">
        <f>IF(LEFT(Zeittafel[[#This Row],[Zuordnung]],7)="Schicht",COUNTIF($D$7:D147,"Schicht*"),"")</f>
        <v/>
      </c>
    </row>
    <row r="148" spans="3:5" x14ac:dyDescent="0.35">
      <c r="C148" s="1">
        <f t="shared" si="2"/>
        <v>0.10069444444444443</v>
      </c>
      <c r="D148" s="1" t="str">
        <f>IFERROR(INDEX(Table2[Zeitfenster],MATCH(Zeittafel[[#This Row],[Minute]],Table2[Start],1)),"")</f>
        <v/>
      </c>
      <c r="E148" s="4" t="str">
        <f>IF(LEFT(Zeittafel[[#This Row],[Zuordnung]],7)="Schicht",COUNTIF($D$7:D148,"Schicht*"),"")</f>
        <v/>
      </c>
    </row>
    <row r="149" spans="3:5" x14ac:dyDescent="0.35">
      <c r="C149" s="1">
        <f t="shared" si="2"/>
        <v>0.10138888888888888</v>
      </c>
      <c r="D149" s="1" t="str">
        <f>IFERROR(INDEX(Table2[Zeitfenster],MATCH(Zeittafel[[#This Row],[Minute]],Table2[Start],1)),"")</f>
        <v/>
      </c>
      <c r="E149" s="4" t="str">
        <f>IF(LEFT(Zeittafel[[#This Row],[Zuordnung]],7)="Schicht",COUNTIF($D$7:D149,"Schicht*"),"")</f>
        <v/>
      </c>
    </row>
    <row r="150" spans="3:5" x14ac:dyDescent="0.35">
      <c r="C150" s="1">
        <f t="shared" si="2"/>
        <v>0.10208333333333335</v>
      </c>
      <c r="D150" s="1" t="str">
        <f>IFERROR(INDEX(Table2[Zeitfenster],MATCH(Zeittafel[[#This Row],[Minute]],Table2[Start],1)),"")</f>
        <v/>
      </c>
      <c r="E150" s="4" t="str">
        <f>IF(LEFT(Zeittafel[[#This Row],[Zuordnung]],7)="Schicht",COUNTIF($D$7:D150,"Schicht*"),"")</f>
        <v/>
      </c>
    </row>
    <row r="151" spans="3:5" x14ac:dyDescent="0.35">
      <c r="C151" s="1">
        <f t="shared" si="2"/>
        <v>0.10277777777777779</v>
      </c>
      <c r="D151" s="1" t="str">
        <f>IFERROR(INDEX(Table2[Zeitfenster],MATCH(Zeittafel[[#This Row],[Minute]],Table2[Start],1)),"")</f>
        <v/>
      </c>
      <c r="E151" s="4" t="str">
        <f>IF(LEFT(Zeittafel[[#This Row],[Zuordnung]],7)="Schicht",COUNTIF($D$7:D151,"Schicht*"),"")</f>
        <v/>
      </c>
    </row>
    <row r="152" spans="3:5" x14ac:dyDescent="0.35">
      <c r="C152" s="1">
        <f t="shared" si="2"/>
        <v>0.10347222222222223</v>
      </c>
      <c r="D152" s="1" t="str">
        <f>IFERROR(INDEX(Table2[Zeitfenster],MATCH(Zeittafel[[#This Row],[Minute]],Table2[Start],1)),"")</f>
        <v/>
      </c>
      <c r="E152" s="4" t="str">
        <f>IF(LEFT(Zeittafel[[#This Row],[Zuordnung]],7)="Schicht",COUNTIF($D$7:D152,"Schicht*"),"")</f>
        <v/>
      </c>
    </row>
    <row r="153" spans="3:5" x14ac:dyDescent="0.35">
      <c r="C153" s="1">
        <f t="shared" si="2"/>
        <v>0.10416666666666667</v>
      </c>
      <c r="D153" s="1" t="str">
        <f>IFERROR(INDEX(Table2[Zeitfenster],MATCH(Zeittafel[[#This Row],[Minute]],Table2[Start],1)),"")</f>
        <v/>
      </c>
      <c r="E153" s="4" t="str">
        <f>IF(LEFT(Zeittafel[[#This Row],[Zuordnung]],7)="Schicht",COUNTIF($D$7:D153,"Schicht*"),"")</f>
        <v/>
      </c>
    </row>
    <row r="154" spans="3:5" x14ac:dyDescent="0.35">
      <c r="C154" s="1">
        <f t="shared" si="2"/>
        <v>0.10486111111111111</v>
      </c>
      <c r="D154" s="1" t="str">
        <f>IFERROR(INDEX(Table2[Zeitfenster],MATCH(Zeittafel[[#This Row],[Minute]],Table2[Start],1)),"")</f>
        <v/>
      </c>
      <c r="E154" s="4" t="str">
        <f>IF(LEFT(Zeittafel[[#This Row],[Zuordnung]],7)="Schicht",COUNTIF($D$7:D154,"Schicht*"),"")</f>
        <v/>
      </c>
    </row>
    <row r="155" spans="3:5" x14ac:dyDescent="0.35">
      <c r="C155" s="1">
        <f t="shared" si="2"/>
        <v>0.10555555555555556</v>
      </c>
      <c r="D155" s="1" t="str">
        <f>IFERROR(INDEX(Table2[Zeitfenster],MATCH(Zeittafel[[#This Row],[Minute]],Table2[Start],1)),"")</f>
        <v/>
      </c>
      <c r="E155" s="4" t="str">
        <f>IF(LEFT(Zeittafel[[#This Row],[Zuordnung]],7)="Schicht",COUNTIF($D$7:D155,"Schicht*"),"")</f>
        <v/>
      </c>
    </row>
    <row r="156" spans="3:5" x14ac:dyDescent="0.35">
      <c r="C156" s="1">
        <f t="shared" si="2"/>
        <v>0.10625</v>
      </c>
      <c r="D156" s="1" t="str">
        <f>IFERROR(INDEX(Table2[Zeitfenster],MATCH(Zeittafel[[#This Row],[Minute]],Table2[Start],1)),"")</f>
        <v/>
      </c>
      <c r="E156" s="4" t="str">
        <f>IF(LEFT(Zeittafel[[#This Row],[Zuordnung]],7)="Schicht",COUNTIF($D$7:D156,"Schicht*"),"")</f>
        <v/>
      </c>
    </row>
    <row r="157" spans="3:5" x14ac:dyDescent="0.35">
      <c r="C157" s="1">
        <f t="shared" si="2"/>
        <v>0.10694444444444445</v>
      </c>
      <c r="D157" s="1" t="str">
        <f>IFERROR(INDEX(Table2[Zeitfenster],MATCH(Zeittafel[[#This Row],[Minute]],Table2[Start],1)),"")</f>
        <v/>
      </c>
      <c r="E157" s="4" t="str">
        <f>IF(LEFT(Zeittafel[[#This Row],[Zuordnung]],7)="Schicht",COUNTIF($D$7:D157,"Schicht*"),"")</f>
        <v/>
      </c>
    </row>
    <row r="158" spans="3:5" x14ac:dyDescent="0.35">
      <c r="C158" s="1">
        <f t="shared" si="2"/>
        <v>0.1076388888888889</v>
      </c>
      <c r="D158" s="1" t="str">
        <f>IFERROR(INDEX(Table2[Zeitfenster],MATCH(Zeittafel[[#This Row],[Minute]],Table2[Start],1)),"")</f>
        <v/>
      </c>
      <c r="E158" s="4" t="str">
        <f>IF(LEFT(Zeittafel[[#This Row],[Zuordnung]],7)="Schicht",COUNTIF($D$7:D158,"Schicht*"),"")</f>
        <v/>
      </c>
    </row>
    <row r="159" spans="3:5" x14ac:dyDescent="0.35">
      <c r="C159" s="1">
        <f t="shared" si="2"/>
        <v>0.10833333333333334</v>
      </c>
      <c r="D159" s="1" t="str">
        <f>IFERROR(INDEX(Table2[Zeitfenster],MATCH(Zeittafel[[#This Row],[Minute]],Table2[Start],1)),"")</f>
        <v/>
      </c>
      <c r="E159" s="4" t="str">
        <f>IF(LEFT(Zeittafel[[#This Row],[Zuordnung]],7)="Schicht",COUNTIF($D$7:D159,"Schicht*"),"")</f>
        <v/>
      </c>
    </row>
    <row r="160" spans="3:5" x14ac:dyDescent="0.35">
      <c r="C160" s="1">
        <f t="shared" si="2"/>
        <v>0.10902777777777778</v>
      </c>
      <c r="D160" s="1" t="str">
        <f>IFERROR(INDEX(Table2[Zeitfenster],MATCH(Zeittafel[[#This Row],[Minute]],Table2[Start],1)),"")</f>
        <v/>
      </c>
      <c r="E160" s="4" t="str">
        <f>IF(LEFT(Zeittafel[[#This Row],[Zuordnung]],7)="Schicht",COUNTIF($D$7:D160,"Schicht*"),"")</f>
        <v/>
      </c>
    </row>
    <row r="161" spans="3:5" x14ac:dyDescent="0.35">
      <c r="C161" s="1">
        <f t="shared" si="2"/>
        <v>0.10972222222222222</v>
      </c>
      <c r="D161" s="1" t="str">
        <f>IFERROR(INDEX(Table2[Zeitfenster],MATCH(Zeittafel[[#This Row],[Minute]],Table2[Start],1)),"")</f>
        <v/>
      </c>
      <c r="E161" s="4" t="str">
        <f>IF(LEFT(Zeittafel[[#This Row],[Zuordnung]],7)="Schicht",COUNTIF($D$7:D161,"Schicht*"),"")</f>
        <v/>
      </c>
    </row>
    <row r="162" spans="3:5" x14ac:dyDescent="0.35">
      <c r="C162" s="1">
        <f t="shared" si="2"/>
        <v>0.11041666666666666</v>
      </c>
      <c r="D162" s="1" t="str">
        <f>IFERROR(INDEX(Table2[Zeitfenster],MATCH(Zeittafel[[#This Row],[Minute]],Table2[Start],1)),"")</f>
        <v/>
      </c>
      <c r="E162" s="4" t="str">
        <f>IF(LEFT(Zeittafel[[#This Row],[Zuordnung]],7)="Schicht",COUNTIF($D$7:D162,"Schicht*"),"")</f>
        <v/>
      </c>
    </row>
    <row r="163" spans="3:5" x14ac:dyDescent="0.35">
      <c r="C163" s="1">
        <f t="shared" si="2"/>
        <v>0.1111111111111111</v>
      </c>
      <c r="D163" s="1" t="str">
        <f>IFERROR(INDEX(Table2[Zeitfenster],MATCH(Zeittafel[[#This Row],[Minute]],Table2[Start],1)),"")</f>
        <v/>
      </c>
      <c r="E163" s="4" t="str">
        <f>IF(LEFT(Zeittafel[[#This Row],[Zuordnung]],7)="Schicht",COUNTIF($D$7:D163,"Schicht*"),"")</f>
        <v/>
      </c>
    </row>
    <row r="164" spans="3:5" x14ac:dyDescent="0.35">
      <c r="C164" s="1">
        <f t="shared" si="2"/>
        <v>0.11180555555555555</v>
      </c>
      <c r="D164" s="1" t="str">
        <f>IFERROR(INDEX(Table2[Zeitfenster],MATCH(Zeittafel[[#This Row],[Minute]],Table2[Start],1)),"")</f>
        <v/>
      </c>
      <c r="E164" s="4" t="str">
        <f>IF(LEFT(Zeittafel[[#This Row],[Zuordnung]],7)="Schicht",COUNTIF($D$7:D164,"Schicht*"),"")</f>
        <v/>
      </c>
    </row>
    <row r="165" spans="3:5" x14ac:dyDescent="0.35">
      <c r="C165" s="1">
        <f t="shared" si="2"/>
        <v>0.1125</v>
      </c>
      <c r="D165" s="1" t="str">
        <f>IFERROR(INDEX(Table2[Zeitfenster],MATCH(Zeittafel[[#This Row],[Minute]],Table2[Start],1)),"")</f>
        <v/>
      </c>
      <c r="E165" s="4" t="str">
        <f>IF(LEFT(Zeittafel[[#This Row],[Zuordnung]],7)="Schicht",COUNTIF($D$7:D165,"Schicht*"),"")</f>
        <v/>
      </c>
    </row>
    <row r="166" spans="3:5" x14ac:dyDescent="0.35">
      <c r="C166" s="1">
        <f t="shared" si="2"/>
        <v>0.11319444444444444</v>
      </c>
      <c r="D166" s="1" t="str">
        <f>IFERROR(INDEX(Table2[Zeitfenster],MATCH(Zeittafel[[#This Row],[Minute]],Table2[Start],1)),"")</f>
        <v/>
      </c>
      <c r="E166" s="4" t="str">
        <f>IF(LEFT(Zeittafel[[#This Row],[Zuordnung]],7)="Schicht",COUNTIF($D$7:D166,"Schicht*"),"")</f>
        <v/>
      </c>
    </row>
    <row r="167" spans="3:5" x14ac:dyDescent="0.35">
      <c r="C167" s="1">
        <f t="shared" si="2"/>
        <v>0.11388888888888889</v>
      </c>
      <c r="D167" s="1" t="str">
        <f>IFERROR(INDEX(Table2[Zeitfenster],MATCH(Zeittafel[[#This Row],[Minute]],Table2[Start],1)),"")</f>
        <v/>
      </c>
      <c r="E167" s="4" t="str">
        <f>IF(LEFT(Zeittafel[[#This Row],[Zuordnung]],7)="Schicht",COUNTIF($D$7:D167,"Schicht*"),"")</f>
        <v/>
      </c>
    </row>
    <row r="168" spans="3:5" x14ac:dyDescent="0.35">
      <c r="C168" s="1">
        <f t="shared" si="2"/>
        <v>0.11458333333333333</v>
      </c>
      <c r="D168" s="1" t="str">
        <f>IFERROR(INDEX(Table2[Zeitfenster],MATCH(Zeittafel[[#This Row],[Minute]],Table2[Start],1)),"")</f>
        <v/>
      </c>
      <c r="E168" s="4" t="str">
        <f>IF(LEFT(Zeittafel[[#This Row],[Zuordnung]],7)="Schicht",COUNTIF($D$7:D168,"Schicht*"),"")</f>
        <v/>
      </c>
    </row>
    <row r="169" spans="3:5" x14ac:dyDescent="0.35">
      <c r="C169" s="1">
        <f t="shared" si="2"/>
        <v>0.11527777777777777</v>
      </c>
      <c r="D169" s="1" t="str">
        <f>IFERROR(INDEX(Table2[Zeitfenster],MATCH(Zeittafel[[#This Row],[Minute]],Table2[Start],1)),"")</f>
        <v/>
      </c>
      <c r="E169" s="4" t="str">
        <f>IF(LEFT(Zeittafel[[#This Row],[Zuordnung]],7)="Schicht",COUNTIF($D$7:D169,"Schicht*"),"")</f>
        <v/>
      </c>
    </row>
    <row r="170" spans="3:5" x14ac:dyDescent="0.35">
      <c r="C170" s="1">
        <f t="shared" si="2"/>
        <v>0.11597222222222221</v>
      </c>
      <c r="D170" s="1" t="str">
        <f>IFERROR(INDEX(Table2[Zeitfenster],MATCH(Zeittafel[[#This Row],[Minute]],Table2[Start],1)),"")</f>
        <v/>
      </c>
      <c r="E170" s="4" t="str">
        <f>IF(LEFT(Zeittafel[[#This Row],[Zuordnung]],7)="Schicht",COUNTIF($D$7:D170,"Schicht*"),"")</f>
        <v/>
      </c>
    </row>
    <row r="171" spans="3:5" x14ac:dyDescent="0.35">
      <c r="C171" s="1">
        <f t="shared" si="2"/>
        <v>0.11666666666666665</v>
      </c>
      <c r="D171" s="1" t="str">
        <f>IFERROR(INDEX(Table2[Zeitfenster],MATCH(Zeittafel[[#This Row],[Minute]],Table2[Start],1)),"")</f>
        <v/>
      </c>
      <c r="E171" s="4" t="str">
        <f>IF(LEFT(Zeittafel[[#This Row],[Zuordnung]],7)="Schicht",COUNTIF($D$7:D171,"Schicht*"),"")</f>
        <v/>
      </c>
    </row>
    <row r="172" spans="3:5" x14ac:dyDescent="0.35">
      <c r="C172" s="1">
        <f t="shared" si="2"/>
        <v>0.11736111111111112</v>
      </c>
      <c r="D172" s="1" t="str">
        <f>IFERROR(INDEX(Table2[Zeitfenster],MATCH(Zeittafel[[#This Row],[Minute]],Table2[Start],1)),"")</f>
        <v/>
      </c>
      <c r="E172" s="4" t="str">
        <f>IF(LEFT(Zeittafel[[#This Row],[Zuordnung]],7)="Schicht",COUNTIF($D$7:D172,"Schicht*"),"")</f>
        <v/>
      </c>
    </row>
    <row r="173" spans="3:5" x14ac:dyDescent="0.35">
      <c r="C173" s="1">
        <f t="shared" si="2"/>
        <v>0.11805555555555557</v>
      </c>
      <c r="D173" s="1" t="str">
        <f>IFERROR(INDEX(Table2[Zeitfenster],MATCH(Zeittafel[[#This Row],[Minute]],Table2[Start],1)),"")</f>
        <v/>
      </c>
      <c r="E173" s="4" t="str">
        <f>IF(LEFT(Zeittafel[[#This Row],[Zuordnung]],7)="Schicht",COUNTIF($D$7:D173,"Schicht*"),"")</f>
        <v/>
      </c>
    </row>
    <row r="174" spans="3:5" x14ac:dyDescent="0.35">
      <c r="C174" s="1">
        <f t="shared" si="2"/>
        <v>0.11875000000000001</v>
      </c>
      <c r="D174" s="1" t="str">
        <f>IFERROR(INDEX(Table2[Zeitfenster],MATCH(Zeittafel[[#This Row],[Minute]],Table2[Start],1)),"")</f>
        <v/>
      </c>
      <c r="E174" s="4" t="str">
        <f>IF(LEFT(Zeittafel[[#This Row],[Zuordnung]],7)="Schicht",COUNTIF($D$7:D174,"Schicht*"),"")</f>
        <v/>
      </c>
    </row>
    <row r="175" spans="3:5" x14ac:dyDescent="0.35">
      <c r="C175" s="1">
        <f t="shared" si="2"/>
        <v>0.11944444444444445</v>
      </c>
      <c r="D175" s="1" t="str">
        <f>IFERROR(INDEX(Table2[Zeitfenster],MATCH(Zeittafel[[#This Row],[Minute]],Table2[Start],1)),"")</f>
        <v/>
      </c>
      <c r="E175" s="4" t="str">
        <f>IF(LEFT(Zeittafel[[#This Row],[Zuordnung]],7)="Schicht",COUNTIF($D$7:D175,"Schicht*"),"")</f>
        <v/>
      </c>
    </row>
    <row r="176" spans="3:5" x14ac:dyDescent="0.35">
      <c r="C176" s="1">
        <f t="shared" si="2"/>
        <v>0.12013888888888889</v>
      </c>
      <c r="D176" s="1" t="str">
        <f>IFERROR(INDEX(Table2[Zeitfenster],MATCH(Zeittafel[[#This Row],[Minute]],Table2[Start],1)),"")</f>
        <v/>
      </c>
      <c r="E176" s="4" t="str">
        <f>IF(LEFT(Zeittafel[[#This Row],[Zuordnung]],7)="Schicht",COUNTIF($D$7:D176,"Schicht*"),"")</f>
        <v/>
      </c>
    </row>
    <row r="177" spans="3:5" x14ac:dyDescent="0.35">
      <c r="C177" s="1">
        <f t="shared" si="2"/>
        <v>0.12083333333333333</v>
      </c>
      <c r="D177" s="1" t="str">
        <f>IFERROR(INDEX(Table2[Zeitfenster],MATCH(Zeittafel[[#This Row],[Minute]],Table2[Start],1)),"")</f>
        <v/>
      </c>
      <c r="E177" s="4" t="str">
        <f>IF(LEFT(Zeittafel[[#This Row],[Zuordnung]],7)="Schicht",COUNTIF($D$7:D177,"Schicht*"),"")</f>
        <v/>
      </c>
    </row>
    <row r="178" spans="3:5" x14ac:dyDescent="0.35">
      <c r="C178" s="1">
        <f t="shared" si="2"/>
        <v>0.12152777777777778</v>
      </c>
      <c r="D178" s="1" t="str">
        <f>IFERROR(INDEX(Table2[Zeitfenster],MATCH(Zeittafel[[#This Row],[Minute]],Table2[Start],1)),"")</f>
        <v/>
      </c>
      <c r="E178" s="4" t="str">
        <f>IF(LEFT(Zeittafel[[#This Row],[Zuordnung]],7)="Schicht",COUNTIF($D$7:D178,"Schicht*"),"")</f>
        <v/>
      </c>
    </row>
    <row r="179" spans="3:5" x14ac:dyDescent="0.35">
      <c r="C179" s="1">
        <f t="shared" si="2"/>
        <v>0.12222222222222222</v>
      </c>
      <c r="D179" s="1" t="str">
        <f>IFERROR(INDEX(Table2[Zeitfenster],MATCH(Zeittafel[[#This Row],[Minute]],Table2[Start],1)),"")</f>
        <v/>
      </c>
      <c r="E179" s="4" t="str">
        <f>IF(LEFT(Zeittafel[[#This Row],[Zuordnung]],7)="Schicht",COUNTIF($D$7:D179,"Schicht*"),"")</f>
        <v/>
      </c>
    </row>
    <row r="180" spans="3:5" x14ac:dyDescent="0.35">
      <c r="C180" s="1">
        <f t="shared" si="2"/>
        <v>0.12291666666666667</v>
      </c>
      <c r="D180" s="1" t="str">
        <f>IFERROR(INDEX(Table2[Zeitfenster],MATCH(Zeittafel[[#This Row],[Minute]],Table2[Start],1)),"")</f>
        <v/>
      </c>
      <c r="E180" s="4" t="str">
        <f>IF(LEFT(Zeittafel[[#This Row],[Zuordnung]],7)="Schicht",COUNTIF($D$7:D180,"Schicht*"),"")</f>
        <v/>
      </c>
    </row>
    <row r="181" spans="3:5" x14ac:dyDescent="0.35">
      <c r="C181" s="1">
        <f t="shared" si="2"/>
        <v>0.12361111111111112</v>
      </c>
      <c r="D181" s="1" t="str">
        <f>IFERROR(INDEX(Table2[Zeitfenster],MATCH(Zeittafel[[#This Row],[Minute]],Table2[Start],1)),"")</f>
        <v/>
      </c>
      <c r="E181" s="4" t="str">
        <f>IF(LEFT(Zeittafel[[#This Row],[Zuordnung]],7)="Schicht",COUNTIF($D$7:D181,"Schicht*"),"")</f>
        <v/>
      </c>
    </row>
    <row r="182" spans="3:5" x14ac:dyDescent="0.35">
      <c r="C182" s="1">
        <f t="shared" si="2"/>
        <v>0.12430555555555556</v>
      </c>
      <c r="D182" s="1" t="str">
        <f>IFERROR(INDEX(Table2[Zeitfenster],MATCH(Zeittafel[[#This Row],[Minute]],Table2[Start],1)),"")</f>
        <v/>
      </c>
      <c r="E182" s="4" t="str">
        <f>IF(LEFT(Zeittafel[[#This Row],[Zuordnung]],7)="Schicht",COUNTIF($D$7:D182,"Schicht*"),"")</f>
        <v/>
      </c>
    </row>
    <row r="183" spans="3:5" x14ac:dyDescent="0.35">
      <c r="C183" s="1">
        <f t="shared" si="2"/>
        <v>0.125</v>
      </c>
      <c r="D183" s="1" t="str">
        <f>IFERROR(INDEX(Table2[Zeitfenster],MATCH(Zeittafel[[#This Row],[Minute]],Table2[Start],1)),"")</f>
        <v/>
      </c>
      <c r="E183" s="4" t="str">
        <f>IF(LEFT(Zeittafel[[#This Row],[Zuordnung]],7)="Schicht",COUNTIF($D$7:D183,"Schicht*"),"")</f>
        <v/>
      </c>
    </row>
    <row r="184" spans="3:5" x14ac:dyDescent="0.35">
      <c r="C184" s="1">
        <f t="shared" si="2"/>
        <v>0.12569444444444444</v>
      </c>
      <c r="D184" s="1" t="str">
        <f>IFERROR(INDEX(Table2[Zeitfenster],MATCH(Zeittafel[[#This Row],[Minute]],Table2[Start],1)),"")</f>
        <v/>
      </c>
      <c r="E184" s="4" t="str">
        <f>IF(LEFT(Zeittafel[[#This Row],[Zuordnung]],7)="Schicht",COUNTIF($D$7:D184,"Schicht*"),"")</f>
        <v/>
      </c>
    </row>
    <row r="185" spans="3:5" x14ac:dyDescent="0.35">
      <c r="C185" s="1">
        <f t="shared" si="2"/>
        <v>0.12638888888888888</v>
      </c>
      <c r="D185" s="1" t="str">
        <f>IFERROR(INDEX(Table2[Zeitfenster],MATCH(Zeittafel[[#This Row],[Minute]],Table2[Start],1)),"")</f>
        <v/>
      </c>
      <c r="E185" s="4" t="str">
        <f>IF(LEFT(Zeittafel[[#This Row],[Zuordnung]],7)="Schicht",COUNTIF($D$7:D185,"Schicht*"),"")</f>
        <v/>
      </c>
    </row>
    <row r="186" spans="3:5" x14ac:dyDescent="0.35">
      <c r="C186" s="1">
        <f t="shared" si="2"/>
        <v>0.12708333333333333</v>
      </c>
      <c r="D186" s="1" t="str">
        <f>IFERROR(INDEX(Table2[Zeitfenster],MATCH(Zeittafel[[#This Row],[Minute]],Table2[Start],1)),"")</f>
        <v/>
      </c>
      <c r="E186" s="4" t="str">
        <f>IF(LEFT(Zeittafel[[#This Row],[Zuordnung]],7)="Schicht",COUNTIF($D$7:D186,"Schicht*"),"")</f>
        <v/>
      </c>
    </row>
    <row r="187" spans="3:5" x14ac:dyDescent="0.35">
      <c r="C187" s="1">
        <f t="shared" si="2"/>
        <v>0.1277777777777778</v>
      </c>
      <c r="D187" s="1" t="str">
        <f>IFERROR(INDEX(Table2[Zeitfenster],MATCH(Zeittafel[[#This Row],[Minute]],Table2[Start],1)),"")</f>
        <v/>
      </c>
      <c r="E187" s="4" t="str">
        <f>IF(LEFT(Zeittafel[[#This Row],[Zuordnung]],7)="Schicht",COUNTIF($D$7:D187,"Schicht*"),"")</f>
        <v/>
      </c>
    </row>
    <row r="188" spans="3:5" x14ac:dyDescent="0.35">
      <c r="C188" s="1">
        <f t="shared" si="2"/>
        <v>0.12847222222222224</v>
      </c>
      <c r="D188" s="1" t="str">
        <f>IFERROR(INDEX(Table2[Zeitfenster],MATCH(Zeittafel[[#This Row],[Minute]],Table2[Start],1)),"")</f>
        <v/>
      </c>
      <c r="E188" s="4" t="str">
        <f>IF(LEFT(Zeittafel[[#This Row],[Zuordnung]],7)="Schicht",COUNTIF($D$7:D188,"Schicht*"),"")</f>
        <v/>
      </c>
    </row>
    <row r="189" spans="3:5" x14ac:dyDescent="0.35">
      <c r="C189" s="1">
        <f t="shared" si="2"/>
        <v>0.12916666666666668</v>
      </c>
      <c r="D189" s="1" t="str">
        <f>IFERROR(INDEX(Table2[Zeitfenster],MATCH(Zeittafel[[#This Row],[Minute]],Table2[Start],1)),"")</f>
        <v/>
      </c>
      <c r="E189" s="4" t="str">
        <f>IF(LEFT(Zeittafel[[#This Row],[Zuordnung]],7)="Schicht",COUNTIF($D$7:D189,"Schicht*"),"")</f>
        <v/>
      </c>
    </row>
    <row r="190" spans="3:5" x14ac:dyDescent="0.35">
      <c r="C190" s="1">
        <f t="shared" si="2"/>
        <v>0.12986111111111112</v>
      </c>
      <c r="D190" s="1" t="str">
        <f>IFERROR(INDEX(Table2[Zeitfenster],MATCH(Zeittafel[[#This Row],[Minute]],Table2[Start],1)),"")</f>
        <v/>
      </c>
      <c r="E190" s="4" t="str">
        <f>IF(LEFT(Zeittafel[[#This Row],[Zuordnung]],7)="Schicht",COUNTIF($D$7:D190,"Schicht*"),"")</f>
        <v/>
      </c>
    </row>
    <row r="191" spans="3:5" x14ac:dyDescent="0.35">
      <c r="C191" s="1">
        <f t="shared" si="2"/>
        <v>0.13055555555555556</v>
      </c>
      <c r="D191" s="1" t="str">
        <f>IFERROR(INDEX(Table2[Zeitfenster],MATCH(Zeittafel[[#This Row],[Minute]],Table2[Start],1)),"")</f>
        <v/>
      </c>
      <c r="E191" s="4" t="str">
        <f>IF(LEFT(Zeittafel[[#This Row],[Zuordnung]],7)="Schicht",COUNTIF($D$7:D191,"Schicht*"),"")</f>
        <v/>
      </c>
    </row>
    <row r="192" spans="3:5" x14ac:dyDescent="0.35">
      <c r="C192" s="1">
        <f t="shared" si="2"/>
        <v>0.13125000000000001</v>
      </c>
      <c r="D192" s="1" t="str">
        <f>IFERROR(INDEX(Table2[Zeitfenster],MATCH(Zeittafel[[#This Row],[Minute]],Table2[Start],1)),"")</f>
        <v/>
      </c>
      <c r="E192" s="4" t="str">
        <f>IF(LEFT(Zeittafel[[#This Row],[Zuordnung]],7)="Schicht",COUNTIF($D$7:D192,"Schicht*"),"")</f>
        <v/>
      </c>
    </row>
    <row r="193" spans="3:5" x14ac:dyDescent="0.35">
      <c r="C193" s="1">
        <f t="shared" si="2"/>
        <v>0.13194444444444445</v>
      </c>
      <c r="D193" s="1" t="str">
        <f>IFERROR(INDEX(Table2[Zeitfenster],MATCH(Zeittafel[[#This Row],[Minute]],Table2[Start],1)),"")</f>
        <v/>
      </c>
      <c r="E193" s="4" t="str">
        <f>IF(LEFT(Zeittafel[[#This Row],[Zuordnung]],7)="Schicht",COUNTIF($D$7:D193,"Schicht*"),"")</f>
        <v/>
      </c>
    </row>
    <row r="194" spans="3:5" x14ac:dyDescent="0.35">
      <c r="C194" s="1">
        <f t="shared" si="2"/>
        <v>0.13263888888888889</v>
      </c>
      <c r="D194" s="1" t="str">
        <f>IFERROR(INDEX(Table2[Zeitfenster],MATCH(Zeittafel[[#This Row],[Minute]],Table2[Start],1)),"")</f>
        <v/>
      </c>
      <c r="E194" s="4" t="str">
        <f>IF(LEFT(Zeittafel[[#This Row],[Zuordnung]],7)="Schicht",COUNTIF($D$7:D194,"Schicht*"),"")</f>
        <v/>
      </c>
    </row>
    <row r="195" spans="3:5" x14ac:dyDescent="0.35">
      <c r="C195" s="1">
        <f t="shared" si="2"/>
        <v>0.13333333333333333</v>
      </c>
      <c r="D195" s="1" t="str">
        <f>IFERROR(INDEX(Table2[Zeitfenster],MATCH(Zeittafel[[#This Row],[Minute]],Table2[Start],1)),"")</f>
        <v/>
      </c>
      <c r="E195" s="4" t="str">
        <f>IF(LEFT(Zeittafel[[#This Row],[Zuordnung]],7)="Schicht",COUNTIF($D$7:D195,"Schicht*"),"")</f>
        <v/>
      </c>
    </row>
    <row r="196" spans="3:5" x14ac:dyDescent="0.35">
      <c r="C196" s="1">
        <f t="shared" si="2"/>
        <v>0.13402777777777777</v>
      </c>
      <c r="D196" s="1" t="str">
        <f>IFERROR(INDEX(Table2[Zeitfenster],MATCH(Zeittafel[[#This Row],[Minute]],Table2[Start],1)),"")</f>
        <v/>
      </c>
      <c r="E196" s="4" t="str">
        <f>IF(LEFT(Zeittafel[[#This Row],[Zuordnung]],7)="Schicht",COUNTIF($D$7:D196,"Schicht*"),"")</f>
        <v/>
      </c>
    </row>
    <row r="197" spans="3:5" x14ac:dyDescent="0.35">
      <c r="C197" s="1">
        <f t="shared" si="2"/>
        <v>0.13472222222222222</v>
      </c>
      <c r="D197" s="1" t="str">
        <f>IFERROR(INDEX(Table2[Zeitfenster],MATCH(Zeittafel[[#This Row],[Minute]],Table2[Start],1)),"")</f>
        <v/>
      </c>
      <c r="E197" s="4" t="str">
        <f>IF(LEFT(Zeittafel[[#This Row],[Zuordnung]],7)="Schicht",COUNTIF($D$7:D197,"Schicht*"),"")</f>
        <v/>
      </c>
    </row>
    <row r="198" spans="3:5" x14ac:dyDescent="0.35">
      <c r="C198" s="1">
        <f t="shared" si="2"/>
        <v>0.13541666666666666</v>
      </c>
      <c r="D198" s="1" t="str">
        <f>IFERROR(INDEX(Table2[Zeitfenster],MATCH(Zeittafel[[#This Row],[Minute]],Table2[Start],1)),"")</f>
        <v/>
      </c>
      <c r="E198" s="4" t="str">
        <f>IF(LEFT(Zeittafel[[#This Row],[Zuordnung]],7)="Schicht",COUNTIF($D$7:D198,"Schicht*"),"")</f>
        <v/>
      </c>
    </row>
    <row r="199" spans="3:5" x14ac:dyDescent="0.35">
      <c r="C199" s="1">
        <f t="shared" ref="C199:C262" si="3">TIME(0,ROW()-3,0)</f>
        <v>0.1361111111111111</v>
      </c>
      <c r="D199" s="1" t="str">
        <f>IFERROR(INDEX(Table2[Zeitfenster],MATCH(Zeittafel[[#This Row],[Minute]],Table2[Start],1)),"")</f>
        <v/>
      </c>
      <c r="E199" s="4" t="str">
        <f>IF(LEFT(Zeittafel[[#This Row],[Zuordnung]],7)="Schicht",COUNTIF($D$7:D199,"Schicht*"),"")</f>
        <v/>
      </c>
    </row>
    <row r="200" spans="3:5" x14ac:dyDescent="0.35">
      <c r="C200" s="1">
        <f t="shared" si="3"/>
        <v>0.13680555555555554</v>
      </c>
      <c r="D200" s="1" t="str">
        <f>IFERROR(INDEX(Table2[Zeitfenster],MATCH(Zeittafel[[#This Row],[Minute]],Table2[Start],1)),"")</f>
        <v/>
      </c>
      <c r="E200" s="4" t="str">
        <f>IF(LEFT(Zeittafel[[#This Row],[Zuordnung]],7)="Schicht",COUNTIF($D$7:D200,"Schicht*"),"")</f>
        <v/>
      </c>
    </row>
    <row r="201" spans="3:5" x14ac:dyDescent="0.35">
      <c r="C201" s="1">
        <f t="shared" si="3"/>
        <v>0.13749999999999998</v>
      </c>
      <c r="D201" s="1" t="str">
        <f>IFERROR(INDEX(Table2[Zeitfenster],MATCH(Zeittafel[[#This Row],[Minute]],Table2[Start],1)),"")</f>
        <v/>
      </c>
      <c r="E201" s="4" t="str">
        <f>IF(LEFT(Zeittafel[[#This Row],[Zuordnung]],7)="Schicht",COUNTIF($D$7:D201,"Schicht*"),"")</f>
        <v/>
      </c>
    </row>
    <row r="202" spans="3:5" x14ac:dyDescent="0.35">
      <c r="C202" s="1">
        <f t="shared" si="3"/>
        <v>0.13819444444444445</v>
      </c>
      <c r="D202" s="1" t="str">
        <f>IFERROR(INDEX(Table2[Zeitfenster],MATCH(Zeittafel[[#This Row],[Minute]],Table2[Start],1)),"")</f>
        <v/>
      </c>
      <c r="E202" s="4" t="str">
        <f>IF(LEFT(Zeittafel[[#This Row],[Zuordnung]],7)="Schicht",COUNTIF($D$7:D202,"Schicht*"),"")</f>
        <v/>
      </c>
    </row>
    <row r="203" spans="3:5" x14ac:dyDescent="0.35">
      <c r="C203" s="1">
        <f t="shared" si="3"/>
        <v>0.1388888888888889</v>
      </c>
      <c r="D203" s="1" t="str">
        <f>IFERROR(INDEX(Table2[Zeitfenster],MATCH(Zeittafel[[#This Row],[Minute]],Table2[Start],1)),"")</f>
        <v/>
      </c>
      <c r="E203" s="4" t="str">
        <f>IF(LEFT(Zeittafel[[#This Row],[Zuordnung]],7)="Schicht",COUNTIF($D$7:D203,"Schicht*"),"")</f>
        <v/>
      </c>
    </row>
    <row r="204" spans="3:5" x14ac:dyDescent="0.35">
      <c r="C204" s="1">
        <f t="shared" si="3"/>
        <v>0.13958333333333334</v>
      </c>
      <c r="D204" s="1" t="str">
        <f>IFERROR(INDEX(Table2[Zeitfenster],MATCH(Zeittafel[[#This Row],[Minute]],Table2[Start],1)),"")</f>
        <v/>
      </c>
      <c r="E204" s="4" t="str">
        <f>IF(LEFT(Zeittafel[[#This Row],[Zuordnung]],7)="Schicht",COUNTIF($D$7:D204,"Schicht*"),"")</f>
        <v/>
      </c>
    </row>
    <row r="205" spans="3:5" x14ac:dyDescent="0.35">
      <c r="C205" s="1">
        <f t="shared" si="3"/>
        <v>0.14027777777777778</v>
      </c>
      <c r="D205" s="1" t="str">
        <f>IFERROR(INDEX(Table2[Zeitfenster],MATCH(Zeittafel[[#This Row],[Minute]],Table2[Start],1)),"")</f>
        <v/>
      </c>
      <c r="E205" s="4" t="str">
        <f>IF(LEFT(Zeittafel[[#This Row],[Zuordnung]],7)="Schicht",COUNTIF($D$7:D205,"Schicht*"),"")</f>
        <v/>
      </c>
    </row>
    <row r="206" spans="3:5" x14ac:dyDescent="0.35">
      <c r="C206" s="1">
        <f t="shared" si="3"/>
        <v>0.14097222222222222</v>
      </c>
      <c r="D206" s="1" t="str">
        <f>IFERROR(INDEX(Table2[Zeitfenster],MATCH(Zeittafel[[#This Row],[Minute]],Table2[Start],1)),"")</f>
        <v/>
      </c>
      <c r="E206" s="4" t="str">
        <f>IF(LEFT(Zeittafel[[#This Row],[Zuordnung]],7)="Schicht",COUNTIF($D$7:D206,"Schicht*"),"")</f>
        <v/>
      </c>
    </row>
    <row r="207" spans="3:5" x14ac:dyDescent="0.35">
      <c r="C207" s="1">
        <f t="shared" si="3"/>
        <v>0.14166666666666666</v>
      </c>
      <c r="D207" s="1" t="str">
        <f>IFERROR(INDEX(Table2[Zeitfenster],MATCH(Zeittafel[[#This Row],[Minute]],Table2[Start],1)),"")</f>
        <v/>
      </c>
      <c r="E207" s="4" t="str">
        <f>IF(LEFT(Zeittafel[[#This Row],[Zuordnung]],7)="Schicht",COUNTIF($D$7:D207,"Schicht*"),"")</f>
        <v/>
      </c>
    </row>
    <row r="208" spans="3:5" x14ac:dyDescent="0.35">
      <c r="C208" s="1">
        <f t="shared" si="3"/>
        <v>0.1423611111111111</v>
      </c>
      <c r="D208" s="1" t="str">
        <f>IFERROR(INDEX(Table2[Zeitfenster],MATCH(Zeittafel[[#This Row],[Minute]],Table2[Start],1)),"")</f>
        <v/>
      </c>
      <c r="E208" s="4" t="str">
        <f>IF(LEFT(Zeittafel[[#This Row],[Zuordnung]],7)="Schicht",COUNTIF($D$7:D208,"Schicht*"),"")</f>
        <v/>
      </c>
    </row>
    <row r="209" spans="3:5" x14ac:dyDescent="0.35">
      <c r="C209" s="1">
        <f t="shared" si="3"/>
        <v>0.14305555555555555</v>
      </c>
      <c r="D209" s="1" t="str">
        <f>IFERROR(INDEX(Table2[Zeitfenster],MATCH(Zeittafel[[#This Row],[Minute]],Table2[Start],1)),"")</f>
        <v/>
      </c>
      <c r="E209" s="4" t="str">
        <f>IF(LEFT(Zeittafel[[#This Row],[Zuordnung]],7)="Schicht",COUNTIF($D$7:D209,"Schicht*"),"")</f>
        <v/>
      </c>
    </row>
    <row r="210" spans="3:5" x14ac:dyDescent="0.35">
      <c r="C210" s="1">
        <f t="shared" si="3"/>
        <v>0.14375000000000002</v>
      </c>
      <c r="D210" s="1" t="str">
        <f>IFERROR(INDEX(Table2[Zeitfenster],MATCH(Zeittafel[[#This Row],[Minute]],Table2[Start],1)),"")</f>
        <v/>
      </c>
      <c r="E210" s="4" t="str">
        <f>IF(LEFT(Zeittafel[[#This Row],[Zuordnung]],7)="Schicht",COUNTIF($D$7:D210,"Schicht*"),"")</f>
        <v/>
      </c>
    </row>
    <row r="211" spans="3:5" x14ac:dyDescent="0.35">
      <c r="C211" s="1">
        <f t="shared" si="3"/>
        <v>0.14444444444444446</v>
      </c>
      <c r="D211" s="1" t="str">
        <f>IFERROR(INDEX(Table2[Zeitfenster],MATCH(Zeittafel[[#This Row],[Minute]],Table2[Start],1)),"")</f>
        <v/>
      </c>
      <c r="E211" s="4" t="str">
        <f>IF(LEFT(Zeittafel[[#This Row],[Zuordnung]],7)="Schicht",COUNTIF($D$7:D211,"Schicht*"),"")</f>
        <v/>
      </c>
    </row>
    <row r="212" spans="3:5" x14ac:dyDescent="0.35">
      <c r="C212" s="1">
        <f t="shared" si="3"/>
        <v>0.1451388888888889</v>
      </c>
      <c r="D212" s="1" t="str">
        <f>IFERROR(INDEX(Table2[Zeitfenster],MATCH(Zeittafel[[#This Row],[Minute]],Table2[Start],1)),"")</f>
        <v/>
      </c>
      <c r="E212" s="4" t="str">
        <f>IF(LEFT(Zeittafel[[#This Row],[Zuordnung]],7)="Schicht",COUNTIF($D$7:D212,"Schicht*"),"")</f>
        <v/>
      </c>
    </row>
    <row r="213" spans="3:5" x14ac:dyDescent="0.35">
      <c r="C213" s="1">
        <f t="shared" si="3"/>
        <v>0.14583333333333334</v>
      </c>
      <c r="D213" s="1" t="str">
        <f>IFERROR(INDEX(Table2[Zeitfenster],MATCH(Zeittafel[[#This Row],[Minute]],Table2[Start],1)),"")</f>
        <v/>
      </c>
      <c r="E213" s="4" t="str">
        <f>IF(LEFT(Zeittafel[[#This Row],[Zuordnung]],7)="Schicht",COUNTIF($D$7:D213,"Schicht*"),"")</f>
        <v/>
      </c>
    </row>
    <row r="214" spans="3:5" x14ac:dyDescent="0.35">
      <c r="C214" s="1">
        <f t="shared" si="3"/>
        <v>0.14652777777777778</v>
      </c>
      <c r="D214" s="1" t="str">
        <f>IFERROR(INDEX(Table2[Zeitfenster],MATCH(Zeittafel[[#This Row],[Minute]],Table2[Start],1)),"")</f>
        <v/>
      </c>
      <c r="E214" s="4" t="str">
        <f>IF(LEFT(Zeittafel[[#This Row],[Zuordnung]],7)="Schicht",COUNTIF($D$7:D214,"Schicht*"),"")</f>
        <v/>
      </c>
    </row>
    <row r="215" spans="3:5" x14ac:dyDescent="0.35">
      <c r="C215" s="1">
        <f t="shared" si="3"/>
        <v>0.14722222222222223</v>
      </c>
      <c r="D215" s="1" t="str">
        <f>IFERROR(INDEX(Table2[Zeitfenster],MATCH(Zeittafel[[#This Row],[Minute]],Table2[Start],1)),"")</f>
        <v/>
      </c>
      <c r="E215" s="4" t="str">
        <f>IF(LEFT(Zeittafel[[#This Row],[Zuordnung]],7)="Schicht",COUNTIF($D$7:D215,"Schicht*"),"")</f>
        <v/>
      </c>
    </row>
    <row r="216" spans="3:5" x14ac:dyDescent="0.35">
      <c r="C216" s="1">
        <f t="shared" si="3"/>
        <v>0.14791666666666667</v>
      </c>
      <c r="D216" s="1" t="str">
        <f>IFERROR(INDEX(Table2[Zeitfenster],MATCH(Zeittafel[[#This Row],[Minute]],Table2[Start],1)),"")</f>
        <v/>
      </c>
      <c r="E216" s="4" t="str">
        <f>IF(LEFT(Zeittafel[[#This Row],[Zuordnung]],7)="Schicht",COUNTIF($D$7:D216,"Schicht*"),"")</f>
        <v/>
      </c>
    </row>
    <row r="217" spans="3:5" x14ac:dyDescent="0.35">
      <c r="C217" s="1">
        <f t="shared" si="3"/>
        <v>0.14861111111111111</v>
      </c>
      <c r="D217" s="1" t="str">
        <f>IFERROR(INDEX(Table2[Zeitfenster],MATCH(Zeittafel[[#This Row],[Minute]],Table2[Start],1)),"")</f>
        <v/>
      </c>
      <c r="E217" s="4" t="str">
        <f>IF(LEFT(Zeittafel[[#This Row],[Zuordnung]],7)="Schicht",COUNTIF($D$7:D217,"Schicht*"),"")</f>
        <v/>
      </c>
    </row>
    <row r="218" spans="3:5" x14ac:dyDescent="0.35">
      <c r="C218" s="1">
        <f t="shared" si="3"/>
        <v>0.14930555555555555</v>
      </c>
      <c r="D218" s="1" t="str">
        <f>IFERROR(INDEX(Table2[Zeitfenster],MATCH(Zeittafel[[#This Row],[Minute]],Table2[Start],1)),"")</f>
        <v/>
      </c>
      <c r="E218" s="4" t="str">
        <f>IF(LEFT(Zeittafel[[#This Row],[Zuordnung]],7)="Schicht",COUNTIF($D$7:D218,"Schicht*"),"")</f>
        <v/>
      </c>
    </row>
    <row r="219" spans="3:5" x14ac:dyDescent="0.35">
      <c r="C219" s="1">
        <f t="shared" si="3"/>
        <v>0.15</v>
      </c>
      <c r="D219" s="1" t="str">
        <f>IFERROR(INDEX(Table2[Zeitfenster],MATCH(Zeittafel[[#This Row],[Minute]],Table2[Start],1)),"")</f>
        <v/>
      </c>
      <c r="E219" s="4" t="str">
        <f>IF(LEFT(Zeittafel[[#This Row],[Zuordnung]],7)="Schicht",COUNTIF($D$7:D219,"Schicht*"),"")</f>
        <v/>
      </c>
    </row>
    <row r="220" spans="3:5" x14ac:dyDescent="0.35">
      <c r="C220" s="1">
        <f t="shared" si="3"/>
        <v>0.15069444444444444</v>
      </c>
      <c r="D220" s="1" t="str">
        <f>IFERROR(INDEX(Table2[Zeitfenster],MATCH(Zeittafel[[#This Row],[Minute]],Table2[Start],1)),"")</f>
        <v/>
      </c>
      <c r="E220" s="4" t="str">
        <f>IF(LEFT(Zeittafel[[#This Row],[Zuordnung]],7)="Schicht",COUNTIF($D$7:D220,"Schicht*"),"")</f>
        <v/>
      </c>
    </row>
    <row r="221" spans="3:5" x14ac:dyDescent="0.35">
      <c r="C221" s="1">
        <f t="shared" si="3"/>
        <v>0.15138888888888888</v>
      </c>
      <c r="D221" s="1" t="str">
        <f>IFERROR(INDEX(Table2[Zeitfenster],MATCH(Zeittafel[[#This Row],[Minute]],Table2[Start],1)),"")</f>
        <v/>
      </c>
      <c r="E221" s="4" t="str">
        <f>IF(LEFT(Zeittafel[[#This Row],[Zuordnung]],7)="Schicht",COUNTIF($D$7:D221,"Schicht*"),"")</f>
        <v/>
      </c>
    </row>
    <row r="222" spans="3:5" x14ac:dyDescent="0.35">
      <c r="C222" s="1">
        <f t="shared" si="3"/>
        <v>0.15208333333333332</v>
      </c>
      <c r="D222" s="1" t="str">
        <f>IFERROR(INDEX(Table2[Zeitfenster],MATCH(Zeittafel[[#This Row],[Minute]],Table2[Start],1)),"")</f>
        <v/>
      </c>
      <c r="E222" s="4" t="str">
        <f>IF(LEFT(Zeittafel[[#This Row],[Zuordnung]],7)="Schicht",COUNTIF($D$7:D222,"Schicht*"),"")</f>
        <v/>
      </c>
    </row>
    <row r="223" spans="3:5" x14ac:dyDescent="0.35">
      <c r="C223" s="1">
        <f t="shared" si="3"/>
        <v>0.15277777777777776</v>
      </c>
      <c r="D223" s="1" t="str">
        <f>IFERROR(INDEX(Table2[Zeitfenster],MATCH(Zeittafel[[#This Row],[Minute]],Table2[Start],1)),"")</f>
        <v/>
      </c>
      <c r="E223" s="4" t="str">
        <f>IF(LEFT(Zeittafel[[#This Row],[Zuordnung]],7)="Schicht",COUNTIF($D$7:D223,"Schicht*"),"")</f>
        <v/>
      </c>
    </row>
    <row r="224" spans="3:5" x14ac:dyDescent="0.35">
      <c r="C224" s="1">
        <f t="shared" si="3"/>
        <v>0.1534722222222222</v>
      </c>
      <c r="D224" s="1" t="str">
        <f>IFERROR(INDEX(Table2[Zeitfenster],MATCH(Zeittafel[[#This Row],[Minute]],Table2[Start],1)),"")</f>
        <v/>
      </c>
      <c r="E224" s="4" t="str">
        <f>IF(LEFT(Zeittafel[[#This Row],[Zuordnung]],7)="Schicht",COUNTIF($D$7:D224,"Schicht*"),"")</f>
        <v/>
      </c>
    </row>
    <row r="225" spans="3:5" x14ac:dyDescent="0.35">
      <c r="C225" s="1">
        <f t="shared" si="3"/>
        <v>0.15416666666666667</v>
      </c>
      <c r="D225" s="1" t="str">
        <f>IFERROR(INDEX(Table2[Zeitfenster],MATCH(Zeittafel[[#This Row],[Minute]],Table2[Start],1)),"")</f>
        <v/>
      </c>
      <c r="E225" s="4" t="str">
        <f>IF(LEFT(Zeittafel[[#This Row],[Zuordnung]],7)="Schicht",COUNTIF($D$7:D225,"Schicht*"),"")</f>
        <v/>
      </c>
    </row>
    <row r="226" spans="3:5" x14ac:dyDescent="0.35">
      <c r="C226" s="1">
        <f t="shared" si="3"/>
        <v>0.15486111111111112</v>
      </c>
      <c r="D226" s="1" t="str">
        <f>IFERROR(INDEX(Table2[Zeitfenster],MATCH(Zeittafel[[#This Row],[Minute]],Table2[Start],1)),"")</f>
        <v/>
      </c>
      <c r="E226" s="4" t="str">
        <f>IF(LEFT(Zeittafel[[#This Row],[Zuordnung]],7)="Schicht",COUNTIF($D$7:D226,"Schicht*"),"")</f>
        <v/>
      </c>
    </row>
    <row r="227" spans="3:5" x14ac:dyDescent="0.35">
      <c r="C227" s="1">
        <f t="shared" si="3"/>
        <v>0.15555555555555556</v>
      </c>
      <c r="D227" s="1" t="str">
        <f>IFERROR(INDEX(Table2[Zeitfenster],MATCH(Zeittafel[[#This Row],[Minute]],Table2[Start],1)),"")</f>
        <v/>
      </c>
      <c r="E227" s="4" t="str">
        <f>IF(LEFT(Zeittafel[[#This Row],[Zuordnung]],7)="Schicht",COUNTIF($D$7:D227,"Schicht*"),"")</f>
        <v/>
      </c>
    </row>
    <row r="228" spans="3:5" x14ac:dyDescent="0.35">
      <c r="C228" s="1">
        <f t="shared" si="3"/>
        <v>0.15625</v>
      </c>
      <c r="D228" s="1" t="str">
        <f>IFERROR(INDEX(Table2[Zeitfenster],MATCH(Zeittafel[[#This Row],[Minute]],Table2[Start],1)),"")</f>
        <v/>
      </c>
      <c r="E228" s="4" t="str">
        <f>IF(LEFT(Zeittafel[[#This Row],[Zuordnung]],7)="Schicht",COUNTIF($D$7:D228,"Schicht*"),"")</f>
        <v/>
      </c>
    </row>
    <row r="229" spans="3:5" x14ac:dyDescent="0.35">
      <c r="C229" s="1">
        <f t="shared" si="3"/>
        <v>0.15694444444444444</v>
      </c>
      <c r="D229" s="1" t="str">
        <f>IFERROR(INDEX(Table2[Zeitfenster],MATCH(Zeittafel[[#This Row],[Minute]],Table2[Start],1)),"")</f>
        <v/>
      </c>
      <c r="E229" s="4" t="str">
        <f>IF(LEFT(Zeittafel[[#This Row],[Zuordnung]],7)="Schicht",COUNTIF($D$7:D229,"Schicht*"),"")</f>
        <v/>
      </c>
    </row>
    <row r="230" spans="3:5" x14ac:dyDescent="0.35">
      <c r="C230" s="1">
        <f t="shared" si="3"/>
        <v>0.15763888888888888</v>
      </c>
      <c r="D230" s="1" t="str">
        <f>IFERROR(INDEX(Table2[Zeitfenster],MATCH(Zeittafel[[#This Row],[Minute]],Table2[Start],1)),"")</f>
        <v/>
      </c>
      <c r="E230" s="4" t="str">
        <f>IF(LEFT(Zeittafel[[#This Row],[Zuordnung]],7)="Schicht",COUNTIF($D$7:D230,"Schicht*"),"")</f>
        <v/>
      </c>
    </row>
    <row r="231" spans="3:5" x14ac:dyDescent="0.35">
      <c r="C231" s="1">
        <f t="shared" si="3"/>
        <v>0.15833333333333333</v>
      </c>
      <c r="D231" s="1" t="str">
        <f>IFERROR(INDEX(Table2[Zeitfenster],MATCH(Zeittafel[[#This Row],[Minute]],Table2[Start],1)),"")</f>
        <v/>
      </c>
      <c r="E231" s="4" t="str">
        <f>IF(LEFT(Zeittafel[[#This Row],[Zuordnung]],7)="Schicht",COUNTIF($D$7:D231,"Schicht*"),"")</f>
        <v/>
      </c>
    </row>
    <row r="232" spans="3:5" x14ac:dyDescent="0.35">
      <c r="C232" s="1">
        <f t="shared" si="3"/>
        <v>0.1590277777777778</v>
      </c>
      <c r="D232" s="1" t="str">
        <f>IFERROR(INDEX(Table2[Zeitfenster],MATCH(Zeittafel[[#This Row],[Minute]],Table2[Start],1)),"")</f>
        <v/>
      </c>
      <c r="E232" s="4" t="str">
        <f>IF(LEFT(Zeittafel[[#This Row],[Zuordnung]],7)="Schicht",COUNTIF($D$7:D232,"Schicht*"),"")</f>
        <v/>
      </c>
    </row>
    <row r="233" spans="3:5" x14ac:dyDescent="0.35">
      <c r="C233" s="1">
        <f t="shared" si="3"/>
        <v>0.15972222222222224</v>
      </c>
      <c r="D233" s="1" t="str">
        <f>IFERROR(INDEX(Table2[Zeitfenster],MATCH(Zeittafel[[#This Row],[Minute]],Table2[Start],1)),"")</f>
        <v/>
      </c>
      <c r="E233" s="4" t="str">
        <f>IF(LEFT(Zeittafel[[#This Row],[Zuordnung]],7)="Schicht",COUNTIF($D$7:D233,"Schicht*"),"")</f>
        <v/>
      </c>
    </row>
    <row r="234" spans="3:5" x14ac:dyDescent="0.35">
      <c r="C234" s="1">
        <f t="shared" si="3"/>
        <v>0.16041666666666668</v>
      </c>
      <c r="D234" s="1" t="str">
        <f>IFERROR(INDEX(Table2[Zeitfenster],MATCH(Zeittafel[[#This Row],[Minute]],Table2[Start],1)),"")</f>
        <v/>
      </c>
      <c r="E234" s="4" t="str">
        <f>IF(LEFT(Zeittafel[[#This Row],[Zuordnung]],7)="Schicht",COUNTIF($D$7:D234,"Schicht*"),"")</f>
        <v/>
      </c>
    </row>
    <row r="235" spans="3:5" x14ac:dyDescent="0.35">
      <c r="C235" s="1">
        <f t="shared" si="3"/>
        <v>0.16111111111111112</v>
      </c>
      <c r="D235" s="1" t="str">
        <f>IFERROR(INDEX(Table2[Zeitfenster],MATCH(Zeittafel[[#This Row],[Minute]],Table2[Start],1)),"")</f>
        <v/>
      </c>
      <c r="E235" s="4" t="str">
        <f>IF(LEFT(Zeittafel[[#This Row],[Zuordnung]],7)="Schicht",COUNTIF($D$7:D235,"Schicht*"),"")</f>
        <v/>
      </c>
    </row>
    <row r="236" spans="3:5" x14ac:dyDescent="0.35">
      <c r="C236" s="1">
        <f t="shared" si="3"/>
        <v>0.16180555555555556</v>
      </c>
      <c r="D236" s="1" t="str">
        <f>IFERROR(INDEX(Table2[Zeitfenster],MATCH(Zeittafel[[#This Row],[Minute]],Table2[Start],1)),"")</f>
        <v/>
      </c>
      <c r="E236" s="4" t="str">
        <f>IF(LEFT(Zeittafel[[#This Row],[Zuordnung]],7)="Schicht",COUNTIF($D$7:D236,"Schicht*"),"")</f>
        <v/>
      </c>
    </row>
    <row r="237" spans="3:5" x14ac:dyDescent="0.35">
      <c r="C237" s="1">
        <f t="shared" si="3"/>
        <v>0.16250000000000001</v>
      </c>
      <c r="D237" s="1" t="str">
        <f>IFERROR(INDEX(Table2[Zeitfenster],MATCH(Zeittafel[[#This Row],[Minute]],Table2[Start],1)),"")</f>
        <v/>
      </c>
      <c r="E237" s="4" t="str">
        <f>IF(LEFT(Zeittafel[[#This Row],[Zuordnung]],7)="Schicht",COUNTIF($D$7:D237,"Schicht*"),"")</f>
        <v/>
      </c>
    </row>
    <row r="238" spans="3:5" x14ac:dyDescent="0.35">
      <c r="C238" s="1">
        <f t="shared" si="3"/>
        <v>0.16319444444444445</v>
      </c>
      <c r="D238" s="1" t="str">
        <f>IFERROR(INDEX(Table2[Zeitfenster],MATCH(Zeittafel[[#This Row],[Minute]],Table2[Start],1)),"")</f>
        <v/>
      </c>
      <c r="E238" s="4" t="str">
        <f>IF(LEFT(Zeittafel[[#This Row],[Zuordnung]],7)="Schicht",COUNTIF($D$7:D238,"Schicht*"),"")</f>
        <v/>
      </c>
    </row>
    <row r="239" spans="3:5" x14ac:dyDescent="0.35">
      <c r="C239" s="1">
        <f t="shared" si="3"/>
        <v>0.16388888888888889</v>
      </c>
      <c r="D239" s="1" t="str">
        <f>IFERROR(INDEX(Table2[Zeitfenster],MATCH(Zeittafel[[#This Row],[Minute]],Table2[Start],1)),"")</f>
        <v/>
      </c>
      <c r="E239" s="4" t="str">
        <f>IF(LEFT(Zeittafel[[#This Row],[Zuordnung]],7)="Schicht",COUNTIF($D$7:D239,"Schicht*"),"")</f>
        <v/>
      </c>
    </row>
    <row r="240" spans="3:5" x14ac:dyDescent="0.35">
      <c r="C240" s="1">
        <f t="shared" si="3"/>
        <v>0.16458333333333333</v>
      </c>
      <c r="D240" s="1" t="str">
        <f>IFERROR(INDEX(Table2[Zeitfenster],MATCH(Zeittafel[[#This Row],[Minute]],Table2[Start],1)),"")</f>
        <v/>
      </c>
      <c r="E240" s="4" t="str">
        <f>IF(LEFT(Zeittafel[[#This Row],[Zuordnung]],7)="Schicht",COUNTIF($D$7:D240,"Schicht*"),"")</f>
        <v/>
      </c>
    </row>
    <row r="241" spans="3:5" x14ac:dyDescent="0.35">
      <c r="C241" s="1">
        <f t="shared" si="3"/>
        <v>0.16527777777777777</v>
      </c>
      <c r="D241" s="1" t="str">
        <f>IFERROR(INDEX(Table2[Zeitfenster],MATCH(Zeittafel[[#This Row],[Minute]],Table2[Start],1)),"")</f>
        <v/>
      </c>
      <c r="E241" s="4" t="str">
        <f>IF(LEFT(Zeittafel[[#This Row],[Zuordnung]],7)="Schicht",COUNTIF($D$7:D241,"Schicht*"),"")</f>
        <v/>
      </c>
    </row>
    <row r="242" spans="3:5" x14ac:dyDescent="0.35">
      <c r="C242" s="1">
        <f t="shared" si="3"/>
        <v>0.16597222222222222</v>
      </c>
      <c r="D242" s="1" t="str">
        <f>IFERROR(INDEX(Table2[Zeitfenster],MATCH(Zeittafel[[#This Row],[Minute]],Table2[Start],1)),"")</f>
        <v/>
      </c>
      <c r="E242" s="4" t="str">
        <f>IF(LEFT(Zeittafel[[#This Row],[Zuordnung]],7)="Schicht",COUNTIF($D$7:D242,"Schicht*"),"")</f>
        <v/>
      </c>
    </row>
    <row r="243" spans="3:5" x14ac:dyDescent="0.35">
      <c r="C243" s="1">
        <f t="shared" si="3"/>
        <v>0.16666666666666666</v>
      </c>
      <c r="D243" s="1" t="str">
        <f>IFERROR(INDEX(Table2[Zeitfenster],MATCH(Zeittafel[[#This Row],[Minute]],Table2[Start],1)),"")</f>
        <v/>
      </c>
      <c r="E243" s="4" t="str">
        <f>IF(LEFT(Zeittafel[[#This Row],[Zuordnung]],7)="Schicht",COUNTIF($D$7:D243,"Schicht*"),"")</f>
        <v/>
      </c>
    </row>
    <row r="244" spans="3:5" x14ac:dyDescent="0.35">
      <c r="C244" s="1">
        <f t="shared" si="3"/>
        <v>0.1673611111111111</v>
      </c>
      <c r="D244" s="1" t="str">
        <f>IFERROR(INDEX(Table2[Zeitfenster],MATCH(Zeittafel[[#This Row],[Minute]],Table2[Start],1)),"")</f>
        <v/>
      </c>
      <c r="E244" s="4" t="str">
        <f>IF(LEFT(Zeittafel[[#This Row],[Zuordnung]],7)="Schicht",COUNTIF($D$7:D244,"Schicht*"),"")</f>
        <v/>
      </c>
    </row>
    <row r="245" spans="3:5" x14ac:dyDescent="0.35">
      <c r="C245" s="1">
        <f t="shared" si="3"/>
        <v>0.16805555555555554</v>
      </c>
      <c r="D245" s="1" t="str">
        <f>IFERROR(INDEX(Table2[Zeitfenster],MATCH(Zeittafel[[#This Row],[Minute]],Table2[Start],1)),"")</f>
        <v/>
      </c>
      <c r="E245" s="4" t="str">
        <f>IF(LEFT(Zeittafel[[#This Row],[Zuordnung]],7)="Schicht",COUNTIF($D$7:D245,"Schicht*"),"")</f>
        <v/>
      </c>
    </row>
    <row r="246" spans="3:5" x14ac:dyDescent="0.35">
      <c r="C246" s="1">
        <f t="shared" si="3"/>
        <v>0.16874999999999998</v>
      </c>
      <c r="D246" s="1" t="str">
        <f>IFERROR(INDEX(Table2[Zeitfenster],MATCH(Zeittafel[[#This Row],[Minute]],Table2[Start],1)),"")</f>
        <v/>
      </c>
      <c r="E246" s="4" t="str">
        <f>IF(LEFT(Zeittafel[[#This Row],[Zuordnung]],7)="Schicht",COUNTIF($D$7:D246,"Schicht*"),"")</f>
        <v/>
      </c>
    </row>
    <row r="247" spans="3:5" x14ac:dyDescent="0.35">
      <c r="C247" s="1">
        <f t="shared" si="3"/>
        <v>0.16944444444444443</v>
      </c>
      <c r="D247" s="1" t="str">
        <f>IFERROR(INDEX(Table2[Zeitfenster],MATCH(Zeittafel[[#This Row],[Minute]],Table2[Start],1)),"")</f>
        <v/>
      </c>
      <c r="E247" s="4" t="str">
        <f>IF(LEFT(Zeittafel[[#This Row],[Zuordnung]],7)="Schicht",COUNTIF($D$7:D247,"Schicht*"),"")</f>
        <v/>
      </c>
    </row>
    <row r="248" spans="3:5" x14ac:dyDescent="0.35">
      <c r="C248" s="1">
        <f t="shared" si="3"/>
        <v>0.17013888888888887</v>
      </c>
      <c r="D248" s="1" t="str">
        <f>IFERROR(INDEX(Table2[Zeitfenster],MATCH(Zeittafel[[#This Row],[Minute]],Table2[Start],1)),"")</f>
        <v/>
      </c>
      <c r="E248" s="4" t="str">
        <f>IF(LEFT(Zeittafel[[#This Row],[Zuordnung]],7)="Schicht",COUNTIF($D$7:D248,"Schicht*"),"")</f>
        <v/>
      </c>
    </row>
    <row r="249" spans="3:5" x14ac:dyDescent="0.35">
      <c r="C249" s="1">
        <f t="shared" si="3"/>
        <v>0.17083333333333331</v>
      </c>
      <c r="D249" s="1" t="str">
        <f>IFERROR(INDEX(Table2[Zeitfenster],MATCH(Zeittafel[[#This Row],[Minute]],Table2[Start],1)),"")</f>
        <v/>
      </c>
      <c r="E249" s="4" t="str">
        <f>IF(LEFT(Zeittafel[[#This Row],[Zuordnung]],7)="Schicht",COUNTIF($D$7:D249,"Schicht*"),"")</f>
        <v/>
      </c>
    </row>
    <row r="250" spans="3:5" x14ac:dyDescent="0.35">
      <c r="C250" s="1">
        <f t="shared" si="3"/>
        <v>0.17152777777777775</v>
      </c>
      <c r="D250" s="1" t="str">
        <f>IFERROR(INDEX(Table2[Zeitfenster],MATCH(Zeittafel[[#This Row],[Minute]],Table2[Start],1)),"")</f>
        <v/>
      </c>
      <c r="E250" s="4" t="str">
        <f>IF(LEFT(Zeittafel[[#This Row],[Zuordnung]],7)="Schicht",COUNTIF($D$7:D250,"Schicht*"),"")</f>
        <v/>
      </c>
    </row>
    <row r="251" spans="3:5" x14ac:dyDescent="0.35">
      <c r="C251" s="1">
        <f t="shared" si="3"/>
        <v>0.17222222222222225</v>
      </c>
      <c r="D251" s="1" t="str">
        <f>IFERROR(INDEX(Table2[Zeitfenster],MATCH(Zeittafel[[#This Row],[Minute]],Table2[Start],1)),"")</f>
        <v/>
      </c>
      <c r="E251" s="4" t="str">
        <f>IF(LEFT(Zeittafel[[#This Row],[Zuordnung]],7)="Schicht",COUNTIF($D$7:D251,"Schicht*"),"")</f>
        <v/>
      </c>
    </row>
    <row r="252" spans="3:5" x14ac:dyDescent="0.35">
      <c r="C252" s="1">
        <f t="shared" si="3"/>
        <v>0.17291666666666669</v>
      </c>
      <c r="D252" s="1" t="str">
        <f>IFERROR(INDEX(Table2[Zeitfenster],MATCH(Zeittafel[[#This Row],[Minute]],Table2[Start],1)),"")</f>
        <v/>
      </c>
      <c r="E252" s="4" t="str">
        <f>IF(LEFT(Zeittafel[[#This Row],[Zuordnung]],7)="Schicht",COUNTIF($D$7:D252,"Schicht*"),"")</f>
        <v/>
      </c>
    </row>
    <row r="253" spans="3:5" x14ac:dyDescent="0.35">
      <c r="C253" s="1">
        <f t="shared" si="3"/>
        <v>0.17361111111111113</v>
      </c>
      <c r="D253" s="1" t="str">
        <f>IFERROR(INDEX(Table2[Zeitfenster],MATCH(Zeittafel[[#This Row],[Minute]],Table2[Start],1)),"")</f>
        <v/>
      </c>
      <c r="E253" s="4" t="str">
        <f>IF(LEFT(Zeittafel[[#This Row],[Zuordnung]],7)="Schicht",COUNTIF($D$7:D253,"Schicht*"),"")</f>
        <v/>
      </c>
    </row>
    <row r="254" spans="3:5" x14ac:dyDescent="0.35">
      <c r="C254" s="1">
        <f t="shared" si="3"/>
        <v>0.17430555555555557</v>
      </c>
      <c r="D254" s="1" t="str">
        <f>IFERROR(INDEX(Table2[Zeitfenster],MATCH(Zeittafel[[#This Row],[Minute]],Table2[Start],1)),"")</f>
        <v/>
      </c>
      <c r="E254" s="4" t="str">
        <f>IF(LEFT(Zeittafel[[#This Row],[Zuordnung]],7)="Schicht",COUNTIF($D$7:D254,"Schicht*"),"")</f>
        <v/>
      </c>
    </row>
    <row r="255" spans="3:5" x14ac:dyDescent="0.35">
      <c r="C255" s="1">
        <f t="shared" si="3"/>
        <v>0.17500000000000002</v>
      </c>
      <c r="D255" s="1" t="str">
        <f>IFERROR(INDEX(Table2[Zeitfenster],MATCH(Zeittafel[[#This Row],[Minute]],Table2[Start],1)),"")</f>
        <v/>
      </c>
      <c r="E255" s="4" t="str">
        <f>IF(LEFT(Zeittafel[[#This Row],[Zuordnung]],7)="Schicht",COUNTIF($D$7:D255,"Schicht*"),"")</f>
        <v/>
      </c>
    </row>
    <row r="256" spans="3:5" x14ac:dyDescent="0.35">
      <c r="C256" s="1">
        <f t="shared" si="3"/>
        <v>0.17569444444444446</v>
      </c>
      <c r="D256" s="1" t="str">
        <f>IFERROR(INDEX(Table2[Zeitfenster],MATCH(Zeittafel[[#This Row],[Minute]],Table2[Start],1)),"")</f>
        <v/>
      </c>
      <c r="E256" s="4" t="str">
        <f>IF(LEFT(Zeittafel[[#This Row],[Zuordnung]],7)="Schicht",COUNTIF($D$7:D256,"Schicht*"),"")</f>
        <v/>
      </c>
    </row>
    <row r="257" spans="3:5" x14ac:dyDescent="0.35">
      <c r="C257" s="1">
        <f t="shared" si="3"/>
        <v>0.1763888888888889</v>
      </c>
      <c r="D257" s="1" t="str">
        <f>IFERROR(INDEX(Table2[Zeitfenster],MATCH(Zeittafel[[#This Row],[Minute]],Table2[Start],1)),"")</f>
        <v/>
      </c>
      <c r="E257" s="4" t="str">
        <f>IF(LEFT(Zeittafel[[#This Row],[Zuordnung]],7)="Schicht",COUNTIF($D$7:D257,"Schicht*"),"")</f>
        <v/>
      </c>
    </row>
    <row r="258" spans="3:5" x14ac:dyDescent="0.35">
      <c r="C258" s="1">
        <f t="shared" si="3"/>
        <v>0.17708333333333334</v>
      </c>
      <c r="D258" s="1" t="str">
        <f>IFERROR(INDEX(Table2[Zeitfenster],MATCH(Zeittafel[[#This Row],[Minute]],Table2[Start],1)),"")</f>
        <v/>
      </c>
      <c r="E258" s="4" t="str">
        <f>IF(LEFT(Zeittafel[[#This Row],[Zuordnung]],7)="Schicht",COUNTIF($D$7:D258,"Schicht*"),"")</f>
        <v/>
      </c>
    </row>
    <row r="259" spans="3:5" x14ac:dyDescent="0.35">
      <c r="C259" s="1">
        <f t="shared" si="3"/>
        <v>0.17777777777777778</v>
      </c>
      <c r="D259" s="1" t="str">
        <f>IFERROR(INDEX(Table2[Zeitfenster],MATCH(Zeittafel[[#This Row],[Minute]],Table2[Start],1)),"")</f>
        <v/>
      </c>
      <c r="E259" s="4" t="str">
        <f>IF(LEFT(Zeittafel[[#This Row],[Zuordnung]],7)="Schicht",COUNTIF($D$7:D259,"Schicht*"),"")</f>
        <v/>
      </c>
    </row>
    <row r="260" spans="3:5" x14ac:dyDescent="0.35">
      <c r="C260" s="1">
        <f t="shared" si="3"/>
        <v>0.17847222222222223</v>
      </c>
      <c r="D260" s="1" t="str">
        <f>IFERROR(INDEX(Table2[Zeitfenster],MATCH(Zeittafel[[#This Row],[Minute]],Table2[Start],1)),"")</f>
        <v/>
      </c>
      <c r="E260" s="4" t="str">
        <f>IF(LEFT(Zeittafel[[#This Row],[Zuordnung]],7)="Schicht",COUNTIF($D$7:D260,"Schicht*"),"")</f>
        <v/>
      </c>
    </row>
    <row r="261" spans="3:5" x14ac:dyDescent="0.35">
      <c r="C261" s="1">
        <f t="shared" si="3"/>
        <v>0.17916666666666667</v>
      </c>
      <c r="D261" s="1" t="str">
        <f>IFERROR(INDEX(Table2[Zeitfenster],MATCH(Zeittafel[[#This Row],[Minute]],Table2[Start],1)),"")</f>
        <v/>
      </c>
      <c r="E261" s="4" t="str">
        <f>IF(LEFT(Zeittafel[[#This Row],[Zuordnung]],7)="Schicht",COUNTIF($D$7:D261,"Schicht*"),"")</f>
        <v/>
      </c>
    </row>
    <row r="262" spans="3:5" x14ac:dyDescent="0.35">
      <c r="C262" s="1">
        <f t="shared" si="3"/>
        <v>0.17986111111111111</v>
      </c>
      <c r="D262" s="1" t="str">
        <f>IFERROR(INDEX(Table2[Zeitfenster],MATCH(Zeittafel[[#This Row],[Minute]],Table2[Start],1)),"")</f>
        <v/>
      </c>
      <c r="E262" s="4" t="str">
        <f>IF(LEFT(Zeittafel[[#This Row],[Zuordnung]],7)="Schicht",COUNTIF($D$7:D262,"Schicht*"),"")</f>
        <v/>
      </c>
    </row>
    <row r="263" spans="3:5" x14ac:dyDescent="0.35">
      <c r="C263" s="1">
        <f t="shared" ref="C263:C326" si="4">TIME(0,ROW()-3,0)</f>
        <v>0.18055555555555555</v>
      </c>
      <c r="D263" s="1" t="str">
        <f>IFERROR(INDEX(Table2[Zeitfenster],MATCH(Zeittafel[[#This Row],[Minute]],Table2[Start],1)),"")</f>
        <v/>
      </c>
      <c r="E263" s="4" t="str">
        <f>IF(LEFT(Zeittafel[[#This Row],[Zuordnung]],7)="Schicht",COUNTIF($D$7:D263,"Schicht*"),"")</f>
        <v/>
      </c>
    </row>
    <row r="264" spans="3:5" x14ac:dyDescent="0.35">
      <c r="C264" s="1">
        <f t="shared" si="4"/>
        <v>0.18124999999999999</v>
      </c>
      <c r="D264" s="1" t="str">
        <f>IFERROR(INDEX(Table2[Zeitfenster],MATCH(Zeittafel[[#This Row],[Minute]],Table2[Start],1)),"")</f>
        <v/>
      </c>
      <c r="E264" s="4" t="str">
        <f>IF(LEFT(Zeittafel[[#This Row],[Zuordnung]],7)="Schicht",COUNTIF($D$7:D264,"Schicht*"),"")</f>
        <v/>
      </c>
    </row>
    <row r="265" spans="3:5" x14ac:dyDescent="0.35">
      <c r="C265" s="1">
        <f t="shared" si="4"/>
        <v>0.18194444444444444</v>
      </c>
      <c r="D265" s="1" t="str">
        <f>IFERROR(INDEX(Table2[Zeitfenster],MATCH(Zeittafel[[#This Row],[Minute]],Table2[Start],1)),"")</f>
        <v/>
      </c>
      <c r="E265" s="4" t="str">
        <f>IF(LEFT(Zeittafel[[#This Row],[Zuordnung]],7)="Schicht",COUNTIF($D$7:D265,"Schicht*"),"")</f>
        <v/>
      </c>
    </row>
    <row r="266" spans="3:5" x14ac:dyDescent="0.35">
      <c r="C266" s="1">
        <f t="shared" si="4"/>
        <v>0.18263888888888891</v>
      </c>
      <c r="D266" s="1" t="str">
        <f>IFERROR(INDEX(Table2[Zeitfenster],MATCH(Zeittafel[[#This Row],[Minute]],Table2[Start],1)),"")</f>
        <v/>
      </c>
      <c r="E266" s="4" t="str">
        <f>IF(LEFT(Zeittafel[[#This Row],[Zuordnung]],7)="Schicht",COUNTIF($D$7:D266,"Schicht*"),"")</f>
        <v/>
      </c>
    </row>
    <row r="267" spans="3:5" x14ac:dyDescent="0.35">
      <c r="C267" s="1">
        <f t="shared" si="4"/>
        <v>0.18333333333333335</v>
      </c>
      <c r="D267" s="1" t="str">
        <f>IFERROR(INDEX(Table2[Zeitfenster],MATCH(Zeittafel[[#This Row],[Minute]],Table2[Start],1)),"")</f>
        <v/>
      </c>
      <c r="E267" s="4" t="str">
        <f>IF(LEFT(Zeittafel[[#This Row],[Zuordnung]],7)="Schicht",COUNTIF($D$7:D267,"Schicht*"),"")</f>
        <v/>
      </c>
    </row>
    <row r="268" spans="3:5" x14ac:dyDescent="0.35">
      <c r="C268" s="1">
        <f t="shared" si="4"/>
        <v>0.18402777777777779</v>
      </c>
      <c r="D268" s="1" t="str">
        <f>IFERROR(INDEX(Table2[Zeitfenster],MATCH(Zeittafel[[#This Row],[Minute]],Table2[Start],1)),"")</f>
        <v/>
      </c>
      <c r="E268" s="4" t="str">
        <f>IF(LEFT(Zeittafel[[#This Row],[Zuordnung]],7)="Schicht",COUNTIF($D$7:D268,"Schicht*"),"")</f>
        <v/>
      </c>
    </row>
    <row r="269" spans="3:5" x14ac:dyDescent="0.35">
      <c r="C269" s="1">
        <f t="shared" si="4"/>
        <v>0.18472222222222223</v>
      </c>
      <c r="D269" s="1" t="str">
        <f>IFERROR(INDEX(Table2[Zeitfenster],MATCH(Zeittafel[[#This Row],[Minute]],Table2[Start],1)),"")</f>
        <v/>
      </c>
      <c r="E269" s="4" t="str">
        <f>IF(LEFT(Zeittafel[[#This Row],[Zuordnung]],7)="Schicht",COUNTIF($D$7:D269,"Schicht*"),"")</f>
        <v/>
      </c>
    </row>
    <row r="270" spans="3:5" x14ac:dyDescent="0.35">
      <c r="C270" s="1">
        <f t="shared" si="4"/>
        <v>0.18541666666666667</v>
      </c>
      <c r="D270" s="1" t="str">
        <f>IFERROR(INDEX(Table2[Zeitfenster],MATCH(Zeittafel[[#This Row],[Minute]],Table2[Start],1)),"")</f>
        <v/>
      </c>
      <c r="E270" s="4" t="str">
        <f>IF(LEFT(Zeittafel[[#This Row],[Zuordnung]],7)="Schicht",COUNTIF($D$7:D270,"Schicht*"),"")</f>
        <v/>
      </c>
    </row>
    <row r="271" spans="3:5" x14ac:dyDescent="0.35">
      <c r="C271" s="1">
        <f t="shared" si="4"/>
        <v>0.18611111111111112</v>
      </c>
      <c r="D271" s="1" t="str">
        <f>IFERROR(INDEX(Table2[Zeitfenster],MATCH(Zeittafel[[#This Row],[Minute]],Table2[Start],1)),"")</f>
        <v/>
      </c>
      <c r="E271" s="4" t="str">
        <f>IF(LEFT(Zeittafel[[#This Row],[Zuordnung]],7)="Schicht",COUNTIF($D$7:D271,"Schicht*"),"")</f>
        <v/>
      </c>
    </row>
    <row r="272" spans="3:5" x14ac:dyDescent="0.35">
      <c r="C272" s="1">
        <f t="shared" si="4"/>
        <v>0.18680555555555556</v>
      </c>
      <c r="D272" s="1" t="str">
        <f>IFERROR(INDEX(Table2[Zeitfenster],MATCH(Zeittafel[[#This Row],[Minute]],Table2[Start],1)),"")</f>
        <v/>
      </c>
      <c r="E272" s="4" t="str">
        <f>IF(LEFT(Zeittafel[[#This Row],[Zuordnung]],7)="Schicht",COUNTIF($D$7:D272,"Schicht*"),"")</f>
        <v/>
      </c>
    </row>
    <row r="273" spans="3:5" x14ac:dyDescent="0.35">
      <c r="C273" s="1">
        <f t="shared" si="4"/>
        <v>0.1875</v>
      </c>
      <c r="D273" s="1" t="str">
        <f>IFERROR(INDEX(Table2[Zeitfenster],MATCH(Zeittafel[[#This Row],[Minute]],Table2[Start],1)),"")</f>
        <v/>
      </c>
      <c r="E273" s="4" t="str">
        <f>IF(LEFT(Zeittafel[[#This Row],[Zuordnung]],7)="Schicht",COUNTIF($D$7:D273,"Schicht*"),"")</f>
        <v/>
      </c>
    </row>
    <row r="274" spans="3:5" x14ac:dyDescent="0.35">
      <c r="C274" s="1">
        <f t="shared" si="4"/>
        <v>0.18819444444444444</v>
      </c>
      <c r="D274" s="1" t="str">
        <f>IFERROR(INDEX(Table2[Zeitfenster],MATCH(Zeittafel[[#This Row],[Minute]],Table2[Start],1)),"")</f>
        <v/>
      </c>
      <c r="E274" s="4" t="str">
        <f>IF(LEFT(Zeittafel[[#This Row],[Zuordnung]],7)="Schicht",COUNTIF($D$7:D274,"Schicht*"),"")</f>
        <v/>
      </c>
    </row>
    <row r="275" spans="3:5" x14ac:dyDescent="0.35">
      <c r="C275" s="1">
        <f t="shared" si="4"/>
        <v>0.18888888888888888</v>
      </c>
      <c r="D275" s="1" t="str">
        <f>IFERROR(INDEX(Table2[Zeitfenster],MATCH(Zeittafel[[#This Row],[Minute]],Table2[Start],1)),"")</f>
        <v/>
      </c>
      <c r="E275" s="4" t="str">
        <f>IF(LEFT(Zeittafel[[#This Row],[Zuordnung]],7)="Schicht",COUNTIF($D$7:D275,"Schicht*"),"")</f>
        <v/>
      </c>
    </row>
    <row r="276" spans="3:5" x14ac:dyDescent="0.35">
      <c r="C276" s="1">
        <f t="shared" si="4"/>
        <v>0.18958333333333333</v>
      </c>
      <c r="D276" s="1" t="str">
        <f>IFERROR(INDEX(Table2[Zeitfenster],MATCH(Zeittafel[[#This Row],[Minute]],Table2[Start],1)),"")</f>
        <v/>
      </c>
      <c r="E276" s="4" t="str">
        <f>IF(LEFT(Zeittafel[[#This Row],[Zuordnung]],7)="Schicht",COUNTIF($D$7:D276,"Schicht*"),"")</f>
        <v/>
      </c>
    </row>
    <row r="277" spans="3:5" x14ac:dyDescent="0.35">
      <c r="C277" s="1">
        <f t="shared" si="4"/>
        <v>0.19027777777777777</v>
      </c>
      <c r="D277" s="1" t="str">
        <f>IFERROR(INDEX(Table2[Zeitfenster],MATCH(Zeittafel[[#This Row],[Minute]],Table2[Start],1)),"")</f>
        <v/>
      </c>
      <c r="E277" s="4" t="str">
        <f>IF(LEFT(Zeittafel[[#This Row],[Zuordnung]],7)="Schicht",COUNTIF($D$7:D277,"Schicht*"),"")</f>
        <v/>
      </c>
    </row>
    <row r="278" spans="3:5" x14ac:dyDescent="0.35">
      <c r="C278" s="1">
        <f t="shared" si="4"/>
        <v>0.19097222222222221</v>
      </c>
      <c r="D278" s="1" t="str">
        <f>IFERROR(INDEX(Table2[Zeitfenster],MATCH(Zeittafel[[#This Row],[Minute]],Table2[Start],1)),"")</f>
        <v/>
      </c>
      <c r="E278" s="4" t="str">
        <f>IF(LEFT(Zeittafel[[#This Row],[Zuordnung]],7)="Schicht",COUNTIF($D$7:D278,"Schicht*"),"")</f>
        <v/>
      </c>
    </row>
    <row r="279" spans="3:5" x14ac:dyDescent="0.35">
      <c r="C279" s="1">
        <f t="shared" si="4"/>
        <v>0.19166666666666665</v>
      </c>
      <c r="D279" s="1" t="str">
        <f>IFERROR(INDEX(Table2[Zeitfenster],MATCH(Zeittafel[[#This Row],[Minute]],Table2[Start],1)),"")</f>
        <v/>
      </c>
      <c r="E279" s="4" t="str">
        <f>IF(LEFT(Zeittafel[[#This Row],[Zuordnung]],7)="Schicht",COUNTIF($D$7:D279,"Schicht*"),"")</f>
        <v/>
      </c>
    </row>
    <row r="280" spans="3:5" x14ac:dyDescent="0.35">
      <c r="C280" s="1">
        <f t="shared" si="4"/>
        <v>0.19236111111111109</v>
      </c>
      <c r="D280" s="1" t="str">
        <f>IFERROR(INDEX(Table2[Zeitfenster],MATCH(Zeittafel[[#This Row],[Minute]],Table2[Start],1)),"")</f>
        <v/>
      </c>
      <c r="E280" s="4" t="str">
        <f>IF(LEFT(Zeittafel[[#This Row],[Zuordnung]],7)="Schicht",COUNTIF($D$7:D280,"Schicht*"),"")</f>
        <v/>
      </c>
    </row>
    <row r="281" spans="3:5" x14ac:dyDescent="0.35">
      <c r="C281" s="1">
        <f t="shared" si="4"/>
        <v>0.19305555555555556</v>
      </c>
      <c r="D281" s="1" t="str">
        <f>IFERROR(INDEX(Table2[Zeitfenster],MATCH(Zeittafel[[#This Row],[Minute]],Table2[Start],1)),"")</f>
        <v/>
      </c>
      <c r="E281" s="4" t="str">
        <f>IF(LEFT(Zeittafel[[#This Row],[Zuordnung]],7)="Schicht",COUNTIF($D$7:D281,"Schicht*"),"")</f>
        <v/>
      </c>
    </row>
    <row r="282" spans="3:5" x14ac:dyDescent="0.35">
      <c r="C282" s="1">
        <f t="shared" si="4"/>
        <v>0.19375000000000001</v>
      </c>
      <c r="D282" s="1" t="str">
        <f>IFERROR(INDEX(Table2[Zeitfenster],MATCH(Zeittafel[[#This Row],[Minute]],Table2[Start],1)),"")</f>
        <v/>
      </c>
      <c r="E282" s="4" t="str">
        <f>IF(LEFT(Zeittafel[[#This Row],[Zuordnung]],7)="Schicht",COUNTIF($D$7:D282,"Schicht*"),"")</f>
        <v/>
      </c>
    </row>
    <row r="283" spans="3:5" x14ac:dyDescent="0.35">
      <c r="C283" s="1">
        <f t="shared" si="4"/>
        <v>0.19444444444444445</v>
      </c>
      <c r="D283" s="1" t="str">
        <f>IFERROR(INDEX(Table2[Zeitfenster],MATCH(Zeittafel[[#This Row],[Minute]],Table2[Start],1)),"")</f>
        <v/>
      </c>
      <c r="E283" s="4" t="str">
        <f>IF(LEFT(Zeittafel[[#This Row],[Zuordnung]],7)="Schicht",COUNTIF($D$7:D283,"Schicht*"),"")</f>
        <v/>
      </c>
    </row>
    <row r="284" spans="3:5" x14ac:dyDescent="0.35">
      <c r="C284" s="1">
        <f t="shared" si="4"/>
        <v>0.19513888888888889</v>
      </c>
      <c r="D284" s="1" t="str">
        <f>IFERROR(INDEX(Table2[Zeitfenster],MATCH(Zeittafel[[#This Row],[Minute]],Table2[Start],1)),"")</f>
        <v/>
      </c>
      <c r="E284" s="4" t="str">
        <f>IF(LEFT(Zeittafel[[#This Row],[Zuordnung]],7)="Schicht",COUNTIF($D$7:D284,"Schicht*"),"")</f>
        <v/>
      </c>
    </row>
    <row r="285" spans="3:5" x14ac:dyDescent="0.35">
      <c r="C285" s="1">
        <f t="shared" si="4"/>
        <v>0.19583333333333333</v>
      </c>
      <c r="D285" s="1" t="str">
        <f>IFERROR(INDEX(Table2[Zeitfenster],MATCH(Zeittafel[[#This Row],[Minute]],Table2[Start],1)),"")</f>
        <v/>
      </c>
      <c r="E285" s="4" t="str">
        <f>IF(LEFT(Zeittafel[[#This Row],[Zuordnung]],7)="Schicht",COUNTIF($D$7:D285,"Schicht*"),"")</f>
        <v/>
      </c>
    </row>
    <row r="286" spans="3:5" x14ac:dyDescent="0.35">
      <c r="C286" s="1">
        <f t="shared" si="4"/>
        <v>0.19652777777777777</v>
      </c>
      <c r="D286" s="1" t="str">
        <f>IFERROR(INDEX(Table2[Zeitfenster],MATCH(Zeittafel[[#This Row],[Minute]],Table2[Start],1)),"")</f>
        <v/>
      </c>
      <c r="E286" s="4" t="str">
        <f>IF(LEFT(Zeittafel[[#This Row],[Zuordnung]],7)="Schicht",COUNTIF($D$7:D286,"Schicht*"),"")</f>
        <v/>
      </c>
    </row>
    <row r="287" spans="3:5" x14ac:dyDescent="0.35">
      <c r="C287" s="1">
        <f t="shared" si="4"/>
        <v>0.19722222222222222</v>
      </c>
      <c r="D287" s="1" t="str">
        <f>IFERROR(INDEX(Table2[Zeitfenster],MATCH(Zeittafel[[#This Row],[Minute]],Table2[Start],1)),"")</f>
        <v/>
      </c>
      <c r="E287" s="4" t="str">
        <f>IF(LEFT(Zeittafel[[#This Row],[Zuordnung]],7)="Schicht",COUNTIF($D$7:D287,"Schicht*"),"")</f>
        <v/>
      </c>
    </row>
    <row r="288" spans="3:5" x14ac:dyDescent="0.35">
      <c r="C288" s="1">
        <f t="shared" si="4"/>
        <v>0.19791666666666666</v>
      </c>
      <c r="D288" s="1" t="str">
        <f>IFERROR(INDEX(Table2[Zeitfenster],MATCH(Zeittafel[[#This Row],[Minute]],Table2[Start],1)),"")</f>
        <v/>
      </c>
      <c r="E288" s="4" t="str">
        <f>IF(LEFT(Zeittafel[[#This Row],[Zuordnung]],7)="Schicht",COUNTIF($D$7:D288,"Schicht*"),"")</f>
        <v/>
      </c>
    </row>
    <row r="289" spans="3:5" x14ac:dyDescent="0.35">
      <c r="C289" s="1">
        <f t="shared" si="4"/>
        <v>0.1986111111111111</v>
      </c>
      <c r="D289" s="1" t="str">
        <f>IFERROR(INDEX(Table2[Zeitfenster],MATCH(Zeittafel[[#This Row],[Minute]],Table2[Start],1)),"")</f>
        <v/>
      </c>
      <c r="E289" s="4" t="str">
        <f>IF(LEFT(Zeittafel[[#This Row],[Zuordnung]],7)="Schicht",COUNTIF($D$7:D289,"Schicht*"),"")</f>
        <v/>
      </c>
    </row>
    <row r="290" spans="3:5" x14ac:dyDescent="0.35">
      <c r="C290" s="1">
        <f t="shared" si="4"/>
        <v>0.19930555555555554</v>
      </c>
      <c r="D290" s="1" t="str">
        <f>IFERROR(INDEX(Table2[Zeitfenster],MATCH(Zeittafel[[#This Row],[Minute]],Table2[Start],1)),"")</f>
        <v/>
      </c>
      <c r="E290" s="4" t="str">
        <f>IF(LEFT(Zeittafel[[#This Row],[Zuordnung]],7)="Schicht",COUNTIF($D$7:D290,"Schicht*"),"")</f>
        <v/>
      </c>
    </row>
    <row r="291" spans="3:5" x14ac:dyDescent="0.35">
      <c r="C291" s="1">
        <f t="shared" si="4"/>
        <v>0.19999999999999998</v>
      </c>
      <c r="D291" s="1" t="str">
        <f>IFERROR(INDEX(Table2[Zeitfenster],MATCH(Zeittafel[[#This Row],[Minute]],Table2[Start],1)),"")</f>
        <v/>
      </c>
      <c r="E291" s="4" t="str">
        <f>IF(LEFT(Zeittafel[[#This Row],[Zuordnung]],7)="Schicht",COUNTIF($D$7:D291,"Schicht*"),"")</f>
        <v/>
      </c>
    </row>
    <row r="292" spans="3:5" x14ac:dyDescent="0.35">
      <c r="C292" s="1">
        <f t="shared" si="4"/>
        <v>0.20069444444444443</v>
      </c>
      <c r="D292" s="1" t="str">
        <f>IFERROR(INDEX(Table2[Zeitfenster],MATCH(Zeittafel[[#This Row],[Minute]],Table2[Start],1)),"")</f>
        <v/>
      </c>
      <c r="E292" s="4" t="str">
        <f>IF(LEFT(Zeittafel[[#This Row],[Zuordnung]],7)="Schicht",COUNTIF($D$7:D292,"Schicht*"),"")</f>
        <v/>
      </c>
    </row>
    <row r="293" spans="3:5" x14ac:dyDescent="0.35">
      <c r="C293" s="1">
        <f t="shared" si="4"/>
        <v>0.20138888888888887</v>
      </c>
      <c r="D293" s="1" t="str">
        <f>IFERROR(INDEX(Table2[Zeitfenster],MATCH(Zeittafel[[#This Row],[Minute]],Table2[Start],1)),"")</f>
        <v/>
      </c>
      <c r="E293" s="4" t="str">
        <f>IF(LEFT(Zeittafel[[#This Row],[Zuordnung]],7)="Schicht",COUNTIF($D$7:D293,"Schicht*"),"")</f>
        <v/>
      </c>
    </row>
    <row r="294" spans="3:5" x14ac:dyDescent="0.35">
      <c r="C294" s="1">
        <f t="shared" si="4"/>
        <v>0.20208333333333331</v>
      </c>
      <c r="D294" s="1" t="str">
        <f>IFERROR(INDEX(Table2[Zeitfenster],MATCH(Zeittafel[[#This Row],[Minute]],Table2[Start],1)),"")</f>
        <v/>
      </c>
      <c r="E294" s="4" t="str">
        <f>IF(LEFT(Zeittafel[[#This Row],[Zuordnung]],7)="Schicht",COUNTIF($D$7:D294,"Schicht*"),"")</f>
        <v/>
      </c>
    </row>
    <row r="295" spans="3:5" x14ac:dyDescent="0.35">
      <c r="C295" s="1">
        <f t="shared" si="4"/>
        <v>0.20277777777777775</v>
      </c>
      <c r="D295" s="1" t="str">
        <f>IFERROR(INDEX(Table2[Zeitfenster],MATCH(Zeittafel[[#This Row],[Minute]],Table2[Start],1)),"")</f>
        <v/>
      </c>
      <c r="E295" s="4" t="str">
        <f>IF(LEFT(Zeittafel[[#This Row],[Zuordnung]],7)="Schicht",COUNTIF($D$7:D295,"Schicht*"),"")</f>
        <v/>
      </c>
    </row>
    <row r="296" spans="3:5" x14ac:dyDescent="0.35">
      <c r="C296" s="1">
        <f t="shared" si="4"/>
        <v>0.20347222222222225</v>
      </c>
      <c r="D296" s="1" t="str">
        <f>IFERROR(INDEX(Table2[Zeitfenster],MATCH(Zeittafel[[#This Row],[Minute]],Table2[Start],1)),"")</f>
        <v/>
      </c>
      <c r="E296" s="4" t="str">
        <f>IF(LEFT(Zeittafel[[#This Row],[Zuordnung]],7)="Schicht",COUNTIF($D$7:D296,"Schicht*"),"")</f>
        <v/>
      </c>
    </row>
    <row r="297" spans="3:5" x14ac:dyDescent="0.35">
      <c r="C297" s="1">
        <f t="shared" si="4"/>
        <v>0.20416666666666669</v>
      </c>
      <c r="D297" s="1" t="str">
        <f>IFERROR(INDEX(Table2[Zeitfenster],MATCH(Zeittafel[[#This Row],[Minute]],Table2[Start],1)),"")</f>
        <v/>
      </c>
      <c r="E297" s="4" t="str">
        <f>IF(LEFT(Zeittafel[[#This Row],[Zuordnung]],7)="Schicht",COUNTIF($D$7:D297,"Schicht*"),"")</f>
        <v/>
      </c>
    </row>
    <row r="298" spans="3:5" x14ac:dyDescent="0.35">
      <c r="C298" s="1">
        <f t="shared" si="4"/>
        <v>0.20486111111111113</v>
      </c>
      <c r="D298" s="1" t="str">
        <f>IFERROR(INDEX(Table2[Zeitfenster],MATCH(Zeittafel[[#This Row],[Minute]],Table2[Start],1)),"")</f>
        <v/>
      </c>
      <c r="E298" s="4" t="str">
        <f>IF(LEFT(Zeittafel[[#This Row],[Zuordnung]],7)="Schicht",COUNTIF($D$7:D298,"Schicht*"),"")</f>
        <v/>
      </c>
    </row>
    <row r="299" spans="3:5" x14ac:dyDescent="0.35">
      <c r="C299" s="1">
        <f t="shared" si="4"/>
        <v>0.20555555555555557</v>
      </c>
      <c r="D299" s="1" t="str">
        <f>IFERROR(INDEX(Table2[Zeitfenster],MATCH(Zeittafel[[#This Row],[Minute]],Table2[Start],1)),"")</f>
        <v/>
      </c>
      <c r="E299" s="4" t="str">
        <f>IF(LEFT(Zeittafel[[#This Row],[Zuordnung]],7)="Schicht",COUNTIF($D$7:D299,"Schicht*"),"")</f>
        <v/>
      </c>
    </row>
    <row r="300" spans="3:5" x14ac:dyDescent="0.35">
      <c r="C300" s="1">
        <f t="shared" si="4"/>
        <v>0.20625000000000002</v>
      </c>
      <c r="D300" s="1" t="str">
        <f>IFERROR(INDEX(Table2[Zeitfenster],MATCH(Zeittafel[[#This Row],[Minute]],Table2[Start],1)),"")</f>
        <v/>
      </c>
      <c r="E300" s="4" t="str">
        <f>IF(LEFT(Zeittafel[[#This Row],[Zuordnung]],7)="Schicht",COUNTIF($D$7:D300,"Schicht*"),"")</f>
        <v/>
      </c>
    </row>
    <row r="301" spans="3:5" x14ac:dyDescent="0.35">
      <c r="C301" s="1">
        <f t="shared" si="4"/>
        <v>0.20694444444444446</v>
      </c>
      <c r="D301" s="1" t="str">
        <f>IFERROR(INDEX(Table2[Zeitfenster],MATCH(Zeittafel[[#This Row],[Minute]],Table2[Start],1)),"")</f>
        <v/>
      </c>
      <c r="E301" s="4" t="str">
        <f>IF(LEFT(Zeittafel[[#This Row],[Zuordnung]],7)="Schicht",COUNTIF($D$7:D301,"Schicht*"),"")</f>
        <v/>
      </c>
    </row>
    <row r="302" spans="3:5" x14ac:dyDescent="0.35">
      <c r="C302" s="1">
        <f t="shared" si="4"/>
        <v>0.2076388888888889</v>
      </c>
      <c r="D302" s="1" t="str">
        <f>IFERROR(INDEX(Table2[Zeitfenster],MATCH(Zeittafel[[#This Row],[Minute]],Table2[Start],1)),"")</f>
        <v/>
      </c>
      <c r="E302" s="4" t="str">
        <f>IF(LEFT(Zeittafel[[#This Row],[Zuordnung]],7)="Schicht",COUNTIF($D$7:D302,"Schicht*"),"")</f>
        <v/>
      </c>
    </row>
    <row r="303" spans="3:5" x14ac:dyDescent="0.35">
      <c r="C303" s="1">
        <f t="shared" si="4"/>
        <v>0.20833333333333334</v>
      </c>
      <c r="D303" s="1" t="str">
        <f>IFERROR(INDEX(Table2[Zeitfenster],MATCH(Zeittafel[[#This Row],[Minute]],Table2[Start],1)),"")</f>
        <v/>
      </c>
      <c r="E303" s="4" t="str">
        <f>IF(LEFT(Zeittafel[[#This Row],[Zuordnung]],7)="Schicht",COUNTIF($D$7:D303,"Schicht*"),"")</f>
        <v/>
      </c>
    </row>
    <row r="304" spans="3:5" x14ac:dyDescent="0.35">
      <c r="C304" s="1">
        <f t="shared" si="4"/>
        <v>0.20902777777777778</v>
      </c>
      <c r="D304" s="1" t="str">
        <f>IFERROR(INDEX(Table2[Zeitfenster],MATCH(Zeittafel[[#This Row],[Minute]],Table2[Start],1)),"")</f>
        <v/>
      </c>
      <c r="E304" s="4" t="str">
        <f>IF(LEFT(Zeittafel[[#This Row],[Zuordnung]],7)="Schicht",COUNTIF($D$7:D304,"Schicht*"),"")</f>
        <v/>
      </c>
    </row>
    <row r="305" spans="3:5" x14ac:dyDescent="0.35">
      <c r="C305" s="1">
        <f t="shared" si="4"/>
        <v>0.20972222222222223</v>
      </c>
      <c r="D305" s="1" t="str">
        <f>IFERROR(INDEX(Table2[Zeitfenster],MATCH(Zeittafel[[#This Row],[Minute]],Table2[Start],1)),"")</f>
        <v/>
      </c>
      <c r="E305" s="4" t="str">
        <f>IF(LEFT(Zeittafel[[#This Row],[Zuordnung]],7)="Schicht",COUNTIF($D$7:D305,"Schicht*"),"")</f>
        <v/>
      </c>
    </row>
    <row r="306" spans="3:5" x14ac:dyDescent="0.35">
      <c r="C306" s="1">
        <f t="shared" si="4"/>
        <v>0.21041666666666667</v>
      </c>
      <c r="D306" s="1" t="str">
        <f>IFERROR(INDEX(Table2[Zeitfenster],MATCH(Zeittafel[[#This Row],[Minute]],Table2[Start],1)),"")</f>
        <v/>
      </c>
      <c r="E306" s="4" t="str">
        <f>IF(LEFT(Zeittafel[[#This Row],[Zuordnung]],7)="Schicht",COUNTIF($D$7:D306,"Schicht*"),"")</f>
        <v/>
      </c>
    </row>
    <row r="307" spans="3:5" x14ac:dyDescent="0.35">
      <c r="C307" s="1">
        <f t="shared" si="4"/>
        <v>0.21111111111111111</v>
      </c>
      <c r="D307" s="1" t="str">
        <f>IFERROR(INDEX(Table2[Zeitfenster],MATCH(Zeittafel[[#This Row],[Minute]],Table2[Start],1)),"")</f>
        <v/>
      </c>
      <c r="E307" s="4" t="str">
        <f>IF(LEFT(Zeittafel[[#This Row],[Zuordnung]],7)="Schicht",COUNTIF($D$7:D307,"Schicht*"),"")</f>
        <v/>
      </c>
    </row>
    <row r="308" spans="3:5" x14ac:dyDescent="0.35">
      <c r="C308" s="1">
        <f t="shared" si="4"/>
        <v>0.21180555555555555</v>
      </c>
      <c r="D308" s="1" t="str">
        <f>IFERROR(INDEX(Table2[Zeitfenster],MATCH(Zeittafel[[#This Row],[Minute]],Table2[Start],1)),"")</f>
        <v/>
      </c>
      <c r="E308" s="4" t="str">
        <f>IF(LEFT(Zeittafel[[#This Row],[Zuordnung]],7)="Schicht",COUNTIF($D$7:D308,"Schicht*"),"")</f>
        <v/>
      </c>
    </row>
    <row r="309" spans="3:5" x14ac:dyDescent="0.35">
      <c r="C309" s="1">
        <f t="shared" si="4"/>
        <v>0.21249999999999999</v>
      </c>
      <c r="D309" s="1" t="str">
        <f>IFERROR(INDEX(Table2[Zeitfenster],MATCH(Zeittafel[[#This Row],[Minute]],Table2[Start],1)),"")</f>
        <v/>
      </c>
      <c r="E309" s="4" t="str">
        <f>IF(LEFT(Zeittafel[[#This Row],[Zuordnung]],7)="Schicht",COUNTIF($D$7:D309,"Schicht*"),"")</f>
        <v/>
      </c>
    </row>
    <row r="310" spans="3:5" x14ac:dyDescent="0.35">
      <c r="C310" s="1">
        <f t="shared" si="4"/>
        <v>0.21319444444444444</v>
      </c>
      <c r="D310" s="1" t="str">
        <f>IFERROR(INDEX(Table2[Zeitfenster],MATCH(Zeittafel[[#This Row],[Minute]],Table2[Start],1)),"")</f>
        <v/>
      </c>
      <c r="E310" s="4" t="str">
        <f>IF(LEFT(Zeittafel[[#This Row],[Zuordnung]],7)="Schicht",COUNTIF($D$7:D310,"Schicht*"),"")</f>
        <v/>
      </c>
    </row>
    <row r="311" spans="3:5" x14ac:dyDescent="0.35">
      <c r="C311" s="1">
        <f t="shared" si="4"/>
        <v>0.21388888888888891</v>
      </c>
      <c r="D311" s="1" t="str">
        <f>IFERROR(INDEX(Table2[Zeitfenster],MATCH(Zeittafel[[#This Row],[Minute]],Table2[Start],1)),"")</f>
        <v/>
      </c>
      <c r="E311" s="4" t="str">
        <f>IF(LEFT(Zeittafel[[#This Row],[Zuordnung]],7)="Schicht",COUNTIF($D$7:D311,"Schicht*"),"")</f>
        <v/>
      </c>
    </row>
    <row r="312" spans="3:5" x14ac:dyDescent="0.35">
      <c r="C312" s="1">
        <f t="shared" si="4"/>
        <v>0.21458333333333335</v>
      </c>
      <c r="D312" s="1" t="str">
        <f>IFERROR(INDEX(Table2[Zeitfenster],MATCH(Zeittafel[[#This Row],[Minute]],Table2[Start],1)),"")</f>
        <v/>
      </c>
      <c r="E312" s="4" t="str">
        <f>IF(LEFT(Zeittafel[[#This Row],[Zuordnung]],7)="Schicht",COUNTIF($D$7:D312,"Schicht*"),"")</f>
        <v/>
      </c>
    </row>
    <row r="313" spans="3:5" x14ac:dyDescent="0.35">
      <c r="C313" s="1">
        <f t="shared" si="4"/>
        <v>0.21527777777777779</v>
      </c>
      <c r="D313" s="1" t="str">
        <f>IFERROR(INDEX(Table2[Zeitfenster],MATCH(Zeittafel[[#This Row],[Minute]],Table2[Start],1)),"")</f>
        <v/>
      </c>
      <c r="E313" s="4" t="str">
        <f>IF(LEFT(Zeittafel[[#This Row],[Zuordnung]],7)="Schicht",COUNTIF($D$7:D313,"Schicht*"),"")</f>
        <v/>
      </c>
    </row>
    <row r="314" spans="3:5" x14ac:dyDescent="0.35">
      <c r="C314" s="1">
        <f t="shared" si="4"/>
        <v>0.21597222222222223</v>
      </c>
      <c r="D314" s="1" t="str">
        <f>IFERROR(INDEX(Table2[Zeitfenster],MATCH(Zeittafel[[#This Row],[Minute]],Table2[Start],1)),"")</f>
        <v/>
      </c>
      <c r="E314" s="4" t="str">
        <f>IF(LEFT(Zeittafel[[#This Row],[Zuordnung]],7)="Schicht",COUNTIF($D$7:D314,"Schicht*"),"")</f>
        <v/>
      </c>
    </row>
    <row r="315" spans="3:5" x14ac:dyDescent="0.35">
      <c r="C315" s="1">
        <f t="shared" si="4"/>
        <v>0.21666666666666667</v>
      </c>
      <c r="D315" s="1" t="str">
        <f>IFERROR(INDEX(Table2[Zeitfenster],MATCH(Zeittafel[[#This Row],[Minute]],Table2[Start],1)),"")</f>
        <v/>
      </c>
      <c r="E315" s="4" t="str">
        <f>IF(LEFT(Zeittafel[[#This Row],[Zuordnung]],7)="Schicht",COUNTIF($D$7:D315,"Schicht*"),"")</f>
        <v/>
      </c>
    </row>
    <row r="316" spans="3:5" x14ac:dyDescent="0.35">
      <c r="C316" s="1">
        <f t="shared" si="4"/>
        <v>0.21736111111111112</v>
      </c>
      <c r="D316" s="1" t="str">
        <f>IFERROR(INDEX(Table2[Zeitfenster],MATCH(Zeittafel[[#This Row],[Minute]],Table2[Start],1)),"")</f>
        <v/>
      </c>
      <c r="E316" s="4" t="str">
        <f>IF(LEFT(Zeittafel[[#This Row],[Zuordnung]],7)="Schicht",COUNTIF($D$7:D316,"Schicht*"),"")</f>
        <v/>
      </c>
    </row>
    <row r="317" spans="3:5" x14ac:dyDescent="0.35">
      <c r="C317" s="1">
        <f t="shared" si="4"/>
        <v>0.21805555555555556</v>
      </c>
      <c r="D317" s="1" t="str">
        <f>IFERROR(INDEX(Table2[Zeitfenster],MATCH(Zeittafel[[#This Row],[Minute]],Table2[Start],1)),"")</f>
        <v/>
      </c>
      <c r="E317" s="4" t="str">
        <f>IF(LEFT(Zeittafel[[#This Row],[Zuordnung]],7)="Schicht",COUNTIF($D$7:D317,"Schicht*"),"")</f>
        <v/>
      </c>
    </row>
    <row r="318" spans="3:5" x14ac:dyDescent="0.35">
      <c r="C318" s="1">
        <f t="shared" si="4"/>
        <v>0.21875</v>
      </c>
      <c r="D318" s="1" t="str">
        <f>IFERROR(INDEX(Table2[Zeitfenster],MATCH(Zeittafel[[#This Row],[Minute]],Table2[Start],1)),"")</f>
        <v/>
      </c>
      <c r="E318" s="4" t="str">
        <f>IF(LEFT(Zeittafel[[#This Row],[Zuordnung]],7)="Schicht",COUNTIF($D$7:D318,"Schicht*"),"")</f>
        <v/>
      </c>
    </row>
    <row r="319" spans="3:5" x14ac:dyDescent="0.35">
      <c r="C319" s="1">
        <f t="shared" si="4"/>
        <v>0.21944444444444444</v>
      </c>
      <c r="D319" s="1" t="str">
        <f>IFERROR(INDEX(Table2[Zeitfenster],MATCH(Zeittafel[[#This Row],[Minute]],Table2[Start],1)),"")</f>
        <v/>
      </c>
      <c r="E319" s="4" t="str">
        <f>IF(LEFT(Zeittafel[[#This Row],[Zuordnung]],7)="Schicht",COUNTIF($D$7:D319,"Schicht*"),"")</f>
        <v/>
      </c>
    </row>
    <row r="320" spans="3:5" x14ac:dyDescent="0.35">
      <c r="C320" s="1">
        <f t="shared" si="4"/>
        <v>0.22013888888888888</v>
      </c>
      <c r="D320" s="1" t="str">
        <f>IFERROR(INDEX(Table2[Zeitfenster],MATCH(Zeittafel[[#This Row],[Minute]],Table2[Start],1)),"")</f>
        <v/>
      </c>
      <c r="E320" s="4" t="str">
        <f>IF(LEFT(Zeittafel[[#This Row],[Zuordnung]],7)="Schicht",COUNTIF($D$7:D320,"Schicht*"),"")</f>
        <v/>
      </c>
    </row>
    <row r="321" spans="3:5" x14ac:dyDescent="0.35">
      <c r="C321" s="1">
        <f t="shared" si="4"/>
        <v>0.22083333333333333</v>
      </c>
      <c r="D321" s="1" t="str">
        <f>IFERROR(INDEX(Table2[Zeitfenster],MATCH(Zeittafel[[#This Row],[Minute]],Table2[Start],1)),"")</f>
        <v/>
      </c>
      <c r="E321" s="4" t="str">
        <f>IF(LEFT(Zeittafel[[#This Row],[Zuordnung]],7)="Schicht",COUNTIF($D$7:D321,"Schicht*"),"")</f>
        <v/>
      </c>
    </row>
    <row r="322" spans="3:5" x14ac:dyDescent="0.35">
      <c r="C322" s="1">
        <f t="shared" si="4"/>
        <v>0.22152777777777777</v>
      </c>
      <c r="D322" s="1" t="str">
        <f>IFERROR(INDEX(Table2[Zeitfenster],MATCH(Zeittafel[[#This Row],[Minute]],Table2[Start],1)),"")</f>
        <v/>
      </c>
      <c r="E322" s="4" t="str">
        <f>IF(LEFT(Zeittafel[[#This Row],[Zuordnung]],7)="Schicht",COUNTIF($D$7:D322,"Schicht*"),"")</f>
        <v/>
      </c>
    </row>
    <row r="323" spans="3:5" x14ac:dyDescent="0.35">
      <c r="C323" s="1">
        <f t="shared" si="4"/>
        <v>0.22222222222222221</v>
      </c>
      <c r="D323" s="1" t="str">
        <f>IFERROR(INDEX(Table2[Zeitfenster],MATCH(Zeittafel[[#This Row],[Minute]],Table2[Start],1)),"")</f>
        <v/>
      </c>
      <c r="E323" s="4" t="str">
        <f>IF(LEFT(Zeittafel[[#This Row],[Zuordnung]],7)="Schicht",COUNTIF($D$7:D323,"Schicht*"),"")</f>
        <v/>
      </c>
    </row>
    <row r="324" spans="3:5" x14ac:dyDescent="0.35">
      <c r="C324" s="1">
        <f t="shared" si="4"/>
        <v>0.22291666666666665</v>
      </c>
      <c r="D324" s="1" t="str">
        <f>IFERROR(INDEX(Table2[Zeitfenster],MATCH(Zeittafel[[#This Row],[Minute]],Table2[Start],1)),"")</f>
        <v/>
      </c>
      <c r="E324" s="4" t="str">
        <f>IF(LEFT(Zeittafel[[#This Row],[Zuordnung]],7)="Schicht",COUNTIF($D$7:D324,"Schicht*"),"")</f>
        <v/>
      </c>
    </row>
    <row r="325" spans="3:5" x14ac:dyDescent="0.35">
      <c r="C325" s="1">
        <f t="shared" si="4"/>
        <v>0.22361111111111109</v>
      </c>
      <c r="D325" s="1" t="str">
        <f>IFERROR(INDEX(Table2[Zeitfenster],MATCH(Zeittafel[[#This Row],[Minute]],Table2[Start],1)),"")</f>
        <v/>
      </c>
      <c r="E325" s="4" t="str">
        <f>IF(LEFT(Zeittafel[[#This Row],[Zuordnung]],7)="Schicht",COUNTIF($D$7:D325,"Schicht*"),"")</f>
        <v/>
      </c>
    </row>
    <row r="326" spans="3:5" x14ac:dyDescent="0.35">
      <c r="C326" s="1">
        <f t="shared" si="4"/>
        <v>0.22430555555555556</v>
      </c>
      <c r="D326" s="1" t="str">
        <f>IFERROR(INDEX(Table2[Zeitfenster],MATCH(Zeittafel[[#This Row],[Minute]],Table2[Start],1)),"")</f>
        <v/>
      </c>
      <c r="E326" s="4" t="str">
        <f>IF(LEFT(Zeittafel[[#This Row],[Zuordnung]],7)="Schicht",COUNTIF($D$7:D326,"Schicht*"),"")</f>
        <v/>
      </c>
    </row>
    <row r="327" spans="3:5" x14ac:dyDescent="0.35">
      <c r="C327" s="1">
        <f t="shared" ref="C327:C390" si="5">TIME(0,ROW()-3,0)</f>
        <v>0.22500000000000001</v>
      </c>
      <c r="D327" s="1" t="str">
        <f>IFERROR(INDEX(Table2[Zeitfenster],MATCH(Zeittafel[[#This Row],[Minute]],Table2[Start],1)),"")</f>
        <v/>
      </c>
      <c r="E327" s="4" t="str">
        <f>IF(LEFT(Zeittafel[[#This Row],[Zuordnung]],7)="Schicht",COUNTIF($D$7:D327,"Schicht*"),"")</f>
        <v/>
      </c>
    </row>
    <row r="328" spans="3:5" x14ac:dyDescent="0.35">
      <c r="C328" s="1">
        <f t="shared" si="5"/>
        <v>0.22569444444444445</v>
      </c>
      <c r="D328" s="1" t="str">
        <f>IFERROR(INDEX(Table2[Zeitfenster],MATCH(Zeittafel[[#This Row],[Minute]],Table2[Start],1)),"")</f>
        <v/>
      </c>
      <c r="E328" s="4" t="str">
        <f>IF(LEFT(Zeittafel[[#This Row],[Zuordnung]],7)="Schicht",COUNTIF($D$7:D328,"Schicht*"),"")</f>
        <v/>
      </c>
    </row>
    <row r="329" spans="3:5" x14ac:dyDescent="0.35">
      <c r="C329" s="1">
        <f t="shared" si="5"/>
        <v>0.22638888888888889</v>
      </c>
      <c r="D329" s="1" t="str">
        <f>IFERROR(INDEX(Table2[Zeitfenster],MATCH(Zeittafel[[#This Row],[Minute]],Table2[Start],1)),"")</f>
        <v/>
      </c>
      <c r="E329" s="4" t="str">
        <f>IF(LEFT(Zeittafel[[#This Row],[Zuordnung]],7)="Schicht",COUNTIF($D$7:D329,"Schicht*"),"")</f>
        <v/>
      </c>
    </row>
    <row r="330" spans="3:5" x14ac:dyDescent="0.35">
      <c r="C330" s="1">
        <f t="shared" si="5"/>
        <v>0.22708333333333333</v>
      </c>
      <c r="D330" s="1" t="str">
        <f>IFERROR(INDEX(Table2[Zeitfenster],MATCH(Zeittafel[[#This Row],[Minute]],Table2[Start],1)),"")</f>
        <v/>
      </c>
      <c r="E330" s="4" t="str">
        <f>IF(LEFT(Zeittafel[[#This Row],[Zuordnung]],7)="Schicht",COUNTIF($D$7:D330,"Schicht*"),"")</f>
        <v/>
      </c>
    </row>
    <row r="331" spans="3:5" x14ac:dyDescent="0.35">
      <c r="C331" s="1">
        <f t="shared" si="5"/>
        <v>0.22777777777777777</v>
      </c>
      <c r="D331" s="1" t="str">
        <f>IFERROR(INDEX(Table2[Zeitfenster],MATCH(Zeittafel[[#This Row],[Minute]],Table2[Start],1)),"")</f>
        <v/>
      </c>
      <c r="E331" s="4" t="str">
        <f>IF(LEFT(Zeittafel[[#This Row],[Zuordnung]],7)="Schicht",COUNTIF($D$7:D331,"Schicht*"),"")</f>
        <v/>
      </c>
    </row>
    <row r="332" spans="3:5" x14ac:dyDescent="0.35">
      <c r="C332" s="1">
        <f t="shared" si="5"/>
        <v>0.22847222222222222</v>
      </c>
      <c r="D332" s="1" t="str">
        <f>IFERROR(INDEX(Table2[Zeitfenster],MATCH(Zeittafel[[#This Row],[Minute]],Table2[Start],1)),"")</f>
        <v/>
      </c>
      <c r="E332" s="4" t="str">
        <f>IF(LEFT(Zeittafel[[#This Row],[Zuordnung]],7)="Schicht",COUNTIF($D$7:D332,"Schicht*"),"")</f>
        <v/>
      </c>
    </row>
    <row r="333" spans="3:5" x14ac:dyDescent="0.35">
      <c r="C333" s="1">
        <f t="shared" si="5"/>
        <v>0.22916666666666666</v>
      </c>
      <c r="D333" s="1" t="str">
        <f>IFERROR(INDEX(Table2[Zeitfenster],MATCH(Zeittafel[[#This Row],[Minute]],Table2[Start],1)),"")</f>
        <v/>
      </c>
      <c r="E333" s="4" t="str">
        <f>IF(LEFT(Zeittafel[[#This Row],[Zuordnung]],7)="Schicht",COUNTIF($D$7:D333,"Schicht*"),"")</f>
        <v/>
      </c>
    </row>
    <row r="334" spans="3:5" x14ac:dyDescent="0.35">
      <c r="C334" s="1">
        <f t="shared" si="5"/>
        <v>0.2298611111111111</v>
      </c>
      <c r="D334" s="1" t="str">
        <f>IFERROR(INDEX(Table2[Zeitfenster],MATCH(Zeittafel[[#This Row],[Minute]],Table2[Start],1)),"")</f>
        <v/>
      </c>
      <c r="E334" s="4" t="str">
        <f>IF(LEFT(Zeittafel[[#This Row],[Zuordnung]],7)="Schicht",COUNTIF($D$7:D334,"Schicht*"),"")</f>
        <v/>
      </c>
    </row>
    <row r="335" spans="3:5" x14ac:dyDescent="0.35">
      <c r="C335" s="1">
        <f t="shared" si="5"/>
        <v>0.23055555555555554</v>
      </c>
      <c r="D335" s="1" t="str">
        <f>IFERROR(INDEX(Table2[Zeitfenster],MATCH(Zeittafel[[#This Row],[Minute]],Table2[Start],1)),"")</f>
        <v/>
      </c>
      <c r="E335" s="4" t="str">
        <f>IF(LEFT(Zeittafel[[#This Row],[Zuordnung]],7)="Schicht",COUNTIF($D$7:D335,"Schicht*"),"")</f>
        <v/>
      </c>
    </row>
    <row r="336" spans="3:5" x14ac:dyDescent="0.35">
      <c r="C336" s="1">
        <f t="shared" si="5"/>
        <v>0.23124999999999998</v>
      </c>
      <c r="D336" s="1" t="str">
        <f>IFERROR(INDEX(Table2[Zeitfenster],MATCH(Zeittafel[[#This Row],[Minute]],Table2[Start],1)),"")</f>
        <v/>
      </c>
      <c r="E336" s="4" t="str">
        <f>IF(LEFT(Zeittafel[[#This Row],[Zuordnung]],7)="Schicht",COUNTIF($D$7:D336,"Schicht*"),"")</f>
        <v/>
      </c>
    </row>
    <row r="337" spans="3:5" x14ac:dyDescent="0.35">
      <c r="C337" s="1">
        <f t="shared" si="5"/>
        <v>0.23194444444444443</v>
      </c>
      <c r="D337" s="1" t="str">
        <f>IFERROR(INDEX(Table2[Zeitfenster],MATCH(Zeittafel[[#This Row],[Minute]],Table2[Start],1)),"")</f>
        <v/>
      </c>
      <c r="E337" s="4" t="str">
        <f>IF(LEFT(Zeittafel[[#This Row],[Zuordnung]],7)="Schicht",COUNTIF($D$7:D337,"Schicht*"),"")</f>
        <v/>
      </c>
    </row>
    <row r="338" spans="3:5" x14ac:dyDescent="0.35">
      <c r="C338" s="1">
        <f t="shared" si="5"/>
        <v>0.23263888888888887</v>
      </c>
      <c r="D338" s="1" t="str">
        <f>IFERROR(INDEX(Table2[Zeitfenster],MATCH(Zeittafel[[#This Row],[Minute]],Table2[Start],1)),"")</f>
        <v/>
      </c>
      <c r="E338" s="4" t="str">
        <f>IF(LEFT(Zeittafel[[#This Row],[Zuordnung]],7)="Schicht",COUNTIF($D$7:D338,"Schicht*"),"")</f>
        <v/>
      </c>
    </row>
    <row r="339" spans="3:5" x14ac:dyDescent="0.35">
      <c r="C339" s="1">
        <f t="shared" si="5"/>
        <v>0.23333333333333331</v>
      </c>
      <c r="D339" s="1" t="str">
        <f>IFERROR(INDEX(Table2[Zeitfenster],MATCH(Zeittafel[[#This Row],[Minute]],Table2[Start],1)),"")</f>
        <v/>
      </c>
      <c r="E339" s="4" t="str">
        <f>IF(LEFT(Zeittafel[[#This Row],[Zuordnung]],7)="Schicht",COUNTIF($D$7:D339,"Schicht*"),"")</f>
        <v/>
      </c>
    </row>
    <row r="340" spans="3:5" x14ac:dyDescent="0.35">
      <c r="C340" s="1">
        <f t="shared" si="5"/>
        <v>0.23402777777777775</v>
      </c>
      <c r="D340" s="1" t="str">
        <f>IFERROR(INDEX(Table2[Zeitfenster],MATCH(Zeittafel[[#This Row],[Minute]],Table2[Start],1)),"")</f>
        <v/>
      </c>
      <c r="E340" s="4" t="str">
        <f>IF(LEFT(Zeittafel[[#This Row],[Zuordnung]],7)="Schicht",COUNTIF($D$7:D340,"Schicht*"),"")</f>
        <v/>
      </c>
    </row>
    <row r="341" spans="3:5" x14ac:dyDescent="0.35">
      <c r="C341" s="1">
        <f t="shared" si="5"/>
        <v>0.23472222222222225</v>
      </c>
      <c r="D341" s="1" t="str">
        <f>IFERROR(INDEX(Table2[Zeitfenster],MATCH(Zeittafel[[#This Row],[Minute]],Table2[Start],1)),"")</f>
        <v/>
      </c>
      <c r="E341" s="4" t="str">
        <f>IF(LEFT(Zeittafel[[#This Row],[Zuordnung]],7)="Schicht",COUNTIF($D$7:D341,"Schicht*"),"")</f>
        <v/>
      </c>
    </row>
    <row r="342" spans="3:5" x14ac:dyDescent="0.35">
      <c r="C342" s="1">
        <f t="shared" si="5"/>
        <v>0.23541666666666669</v>
      </c>
      <c r="D342" s="1" t="str">
        <f>IFERROR(INDEX(Table2[Zeitfenster],MATCH(Zeittafel[[#This Row],[Minute]],Table2[Start],1)),"")</f>
        <v/>
      </c>
      <c r="E342" s="4" t="str">
        <f>IF(LEFT(Zeittafel[[#This Row],[Zuordnung]],7)="Schicht",COUNTIF($D$7:D342,"Schicht*"),"")</f>
        <v/>
      </c>
    </row>
    <row r="343" spans="3:5" x14ac:dyDescent="0.35">
      <c r="C343" s="1">
        <f t="shared" si="5"/>
        <v>0.23611111111111113</v>
      </c>
      <c r="D343" s="1" t="str">
        <f>IFERROR(INDEX(Table2[Zeitfenster],MATCH(Zeittafel[[#This Row],[Minute]],Table2[Start],1)),"")</f>
        <v/>
      </c>
      <c r="E343" s="4" t="str">
        <f>IF(LEFT(Zeittafel[[#This Row],[Zuordnung]],7)="Schicht",COUNTIF($D$7:D343,"Schicht*"),"")</f>
        <v/>
      </c>
    </row>
    <row r="344" spans="3:5" x14ac:dyDescent="0.35">
      <c r="C344" s="1">
        <f t="shared" si="5"/>
        <v>0.23680555555555557</v>
      </c>
      <c r="D344" s="1" t="str">
        <f>IFERROR(INDEX(Table2[Zeitfenster],MATCH(Zeittafel[[#This Row],[Minute]],Table2[Start],1)),"")</f>
        <v/>
      </c>
      <c r="E344" s="4" t="str">
        <f>IF(LEFT(Zeittafel[[#This Row],[Zuordnung]],7)="Schicht",COUNTIF($D$7:D344,"Schicht*"),"")</f>
        <v/>
      </c>
    </row>
    <row r="345" spans="3:5" x14ac:dyDescent="0.35">
      <c r="C345" s="1">
        <f t="shared" si="5"/>
        <v>0.23750000000000002</v>
      </c>
      <c r="D345" s="1" t="str">
        <f>IFERROR(INDEX(Table2[Zeitfenster],MATCH(Zeittafel[[#This Row],[Minute]],Table2[Start],1)),"")</f>
        <v/>
      </c>
      <c r="E345" s="4" t="str">
        <f>IF(LEFT(Zeittafel[[#This Row],[Zuordnung]],7)="Schicht",COUNTIF($D$7:D345,"Schicht*"),"")</f>
        <v/>
      </c>
    </row>
    <row r="346" spans="3:5" x14ac:dyDescent="0.35">
      <c r="C346" s="1">
        <f t="shared" si="5"/>
        <v>0.23819444444444446</v>
      </c>
      <c r="D346" s="1" t="str">
        <f>IFERROR(INDEX(Table2[Zeitfenster],MATCH(Zeittafel[[#This Row],[Minute]],Table2[Start],1)),"")</f>
        <v/>
      </c>
      <c r="E346" s="4" t="str">
        <f>IF(LEFT(Zeittafel[[#This Row],[Zuordnung]],7)="Schicht",COUNTIF($D$7:D346,"Schicht*"),"")</f>
        <v/>
      </c>
    </row>
    <row r="347" spans="3:5" x14ac:dyDescent="0.35">
      <c r="C347" s="1">
        <f t="shared" si="5"/>
        <v>0.2388888888888889</v>
      </c>
      <c r="D347" s="1" t="str">
        <f>IFERROR(INDEX(Table2[Zeitfenster],MATCH(Zeittafel[[#This Row],[Minute]],Table2[Start],1)),"")</f>
        <v/>
      </c>
      <c r="E347" s="4" t="str">
        <f>IF(LEFT(Zeittafel[[#This Row],[Zuordnung]],7)="Schicht",COUNTIF($D$7:D347,"Schicht*"),"")</f>
        <v/>
      </c>
    </row>
    <row r="348" spans="3:5" x14ac:dyDescent="0.35">
      <c r="C348" s="1">
        <f t="shared" si="5"/>
        <v>0.23958333333333334</v>
      </c>
      <c r="D348" s="1" t="str">
        <f>IFERROR(INDEX(Table2[Zeitfenster],MATCH(Zeittafel[[#This Row],[Minute]],Table2[Start],1)),"")</f>
        <v/>
      </c>
      <c r="E348" s="4" t="str">
        <f>IF(LEFT(Zeittafel[[#This Row],[Zuordnung]],7)="Schicht",COUNTIF($D$7:D348,"Schicht*"),"")</f>
        <v/>
      </c>
    </row>
    <row r="349" spans="3:5" x14ac:dyDescent="0.35">
      <c r="C349" s="1">
        <f t="shared" si="5"/>
        <v>0.24027777777777778</v>
      </c>
      <c r="D349" s="1" t="str">
        <f>IFERROR(INDEX(Table2[Zeitfenster],MATCH(Zeittafel[[#This Row],[Minute]],Table2[Start],1)),"")</f>
        <v/>
      </c>
      <c r="E349" s="4" t="str">
        <f>IF(LEFT(Zeittafel[[#This Row],[Zuordnung]],7)="Schicht",COUNTIF($D$7:D349,"Schicht*"),"")</f>
        <v/>
      </c>
    </row>
    <row r="350" spans="3:5" x14ac:dyDescent="0.35">
      <c r="C350" s="1">
        <f t="shared" si="5"/>
        <v>0.24097222222222223</v>
      </c>
      <c r="D350" s="1" t="str">
        <f>IFERROR(INDEX(Table2[Zeitfenster],MATCH(Zeittafel[[#This Row],[Minute]],Table2[Start],1)),"")</f>
        <v/>
      </c>
      <c r="E350" s="4" t="str">
        <f>IF(LEFT(Zeittafel[[#This Row],[Zuordnung]],7)="Schicht",COUNTIF($D$7:D350,"Schicht*"),"")</f>
        <v/>
      </c>
    </row>
    <row r="351" spans="3:5" x14ac:dyDescent="0.35">
      <c r="C351" s="1">
        <f t="shared" si="5"/>
        <v>0.24166666666666667</v>
      </c>
      <c r="D351" s="1" t="str">
        <f>IFERROR(INDEX(Table2[Zeitfenster],MATCH(Zeittafel[[#This Row],[Minute]],Table2[Start],1)),"")</f>
        <v/>
      </c>
      <c r="E351" s="4" t="str">
        <f>IF(LEFT(Zeittafel[[#This Row],[Zuordnung]],7)="Schicht",COUNTIF($D$7:D351,"Schicht*"),"")</f>
        <v/>
      </c>
    </row>
    <row r="352" spans="3:5" x14ac:dyDescent="0.35">
      <c r="C352" s="1">
        <f t="shared" si="5"/>
        <v>0.24236111111111111</v>
      </c>
      <c r="D352" s="1" t="str">
        <f>IFERROR(INDEX(Table2[Zeitfenster],MATCH(Zeittafel[[#This Row],[Minute]],Table2[Start],1)),"")</f>
        <v/>
      </c>
      <c r="E352" s="4" t="str">
        <f>IF(LEFT(Zeittafel[[#This Row],[Zuordnung]],7)="Schicht",COUNTIF($D$7:D352,"Schicht*"),"")</f>
        <v/>
      </c>
    </row>
    <row r="353" spans="3:5" x14ac:dyDescent="0.35">
      <c r="C353" s="1">
        <f t="shared" si="5"/>
        <v>0.24305555555555555</v>
      </c>
      <c r="D353" s="1" t="str">
        <f>IFERROR(INDEX(Table2[Zeitfenster],MATCH(Zeittafel[[#This Row],[Minute]],Table2[Start],1)),"")</f>
        <v/>
      </c>
      <c r="E353" s="4" t="str">
        <f>IF(LEFT(Zeittafel[[#This Row],[Zuordnung]],7)="Schicht",COUNTIF($D$7:D353,"Schicht*"),"")</f>
        <v/>
      </c>
    </row>
    <row r="354" spans="3:5" x14ac:dyDescent="0.35">
      <c r="C354" s="1">
        <f t="shared" si="5"/>
        <v>0.24374999999999999</v>
      </c>
      <c r="D354" s="1" t="str">
        <f>IFERROR(INDEX(Table2[Zeitfenster],MATCH(Zeittafel[[#This Row],[Minute]],Table2[Start],1)),"")</f>
        <v/>
      </c>
      <c r="E354" s="4" t="str">
        <f>IF(LEFT(Zeittafel[[#This Row],[Zuordnung]],7)="Schicht",COUNTIF($D$7:D354,"Schicht*"),"")</f>
        <v/>
      </c>
    </row>
    <row r="355" spans="3:5" x14ac:dyDescent="0.35">
      <c r="C355" s="1">
        <f t="shared" si="5"/>
        <v>0.24444444444444444</v>
      </c>
      <c r="D355" s="1" t="str">
        <f>IFERROR(INDEX(Table2[Zeitfenster],MATCH(Zeittafel[[#This Row],[Minute]],Table2[Start],1)),"")</f>
        <v/>
      </c>
      <c r="E355" s="4" t="str">
        <f>IF(LEFT(Zeittafel[[#This Row],[Zuordnung]],7)="Schicht",COUNTIF($D$7:D355,"Schicht*"),"")</f>
        <v/>
      </c>
    </row>
    <row r="356" spans="3:5" x14ac:dyDescent="0.35">
      <c r="C356" s="1">
        <f t="shared" si="5"/>
        <v>0.24513888888888891</v>
      </c>
      <c r="D356" s="1" t="str">
        <f>IFERROR(INDEX(Table2[Zeitfenster],MATCH(Zeittafel[[#This Row],[Minute]],Table2[Start],1)),"")</f>
        <v/>
      </c>
      <c r="E356" s="4" t="str">
        <f>IF(LEFT(Zeittafel[[#This Row],[Zuordnung]],7)="Schicht",COUNTIF($D$7:D356,"Schicht*"),"")</f>
        <v/>
      </c>
    </row>
    <row r="357" spans="3:5" x14ac:dyDescent="0.35">
      <c r="C357" s="1">
        <f t="shared" si="5"/>
        <v>0.24583333333333335</v>
      </c>
      <c r="D357" s="1" t="str">
        <f>IFERROR(INDEX(Table2[Zeitfenster],MATCH(Zeittafel[[#This Row],[Minute]],Table2[Start],1)),"")</f>
        <v/>
      </c>
      <c r="E357" s="4" t="str">
        <f>IF(LEFT(Zeittafel[[#This Row],[Zuordnung]],7)="Schicht",COUNTIF($D$7:D357,"Schicht*"),"")</f>
        <v/>
      </c>
    </row>
    <row r="358" spans="3:5" x14ac:dyDescent="0.35">
      <c r="C358" s="1">
        <f t="shared" si="5"/>
        <v>0.24652777777777779</v>
      </c>
      <c r="D358" s="1" t="str">
        <f>IFERROR(INDEX(Table2[Zeitfenster],MATCH(Zeittafel[[#This Row],[Minute]],Table2[Start],1)),"")</f>
        <v>Schicht 1</v>
      </c>
      <c r="E358" s="4">
        <f>IF(LEFT(Zeittafel[[#This Row],[Zuordnung]],7)="Schicht",COUNTIF($D$7:D358,"Schicht*"),"")</f>
        <v>1</v>
      </c>
    </row>
    <row r="359" spans="3:5" x14ac:dyDescent="0.35">
      <c r="C359" s="1">
        <f t="shared" si="5"/>
        <v>0.24722222222222223</v>
      </c>
      <c r="D359" s="1" t="str">
        <f>IFERROR(INDEX(Table2[Zeitfenster],MATCH(Zeittafel[[#This Row],[Minute]],Table2[Start],1)),"")</f>
        <v>Schicht 1</v>
      </c>
      <c r="E359" s="4">
        <f>IF(LEFT(Zeittafel[[#This Row],[Zuordnung]],7)="Schicht",COUNTIF($D$7:D359,"Schicht*"),"")</f>
        <v>2</v>
      </c>
    </row>
    <row r="360" spans="3:5" x14ac:dyDescent="0.35">
      <c r="C360" s="1">
        <f t="shared" si="5"/>
        <v>0.24791666666666667</v>
      </c>
      <c r="D360" s="1" t="str">
        <f>IFERROR(INDEX(Table2[Zeitfenster],MATCH(Zeittafel[[#This Row],[Minute]],Table2[Start],1)),"")</f>
        <v>Schicht 1</v>
      </c>
      <c r="E360" s="4">
        <f>IF(LEFT(Zeittafel[[#This Row],[Zuordnung]],7)="Schicht",COUNTIF($D$7:D360,"Schicht*"),"")</f>
        <v>3</v>
      </c>
    </row>
    <row r="361" spans="3:5" x14ac:dyDescent="0.35">
      <c r="C361" s="1">
        <f t="shared" si="5"/>
        <v>0.24861111111111112</v>
      </c>
      <c r="D361" s="1" t="str">
        <f>IFERROR(INDEX(Table2[Zeitfenster],MATCH(Zeittafel[[#This Row],[Minute]],Table2[Start],1)),"")</f>
        <v>Schicht 1</v>
      </c>
      <c r="E361" s="4">
        <f>IF(LEFT(Zeittafel[[#This Row],[Zuordnung]],7)="Schicht",COUNTIF($D$7:D361,"Schicht*"),"")</f>
        <v>4</v>
      </c>
    </row>
    <row r="362" spans="3:5" x14ac:dyDescent="0.35">
      <c r="C362" s="1">
        <f t="shared" si="5"/>
        <v>0.24930555555555556</v>
      </c>
      <c r="D362" s="1" t="str">
        <f>IFERROR(INDEX(Table2[Zeitfenster],MATCH(Zeittafel[[#This Row],[Minute]],Table2[Start],1)),"")</f>
        <v>Schicht 1</v>
      </c>
      <c r="E362" s="4">
        <f>IF(LEFT(Zeittafel[[#This Row],[Zuordnung]],7)="Schicht",COUNTIF($D$7:D362,"Schicht*"),"")</f>
        <v>5</v>
      </c>
    </row>
    <row r="363" spans="3:5" x14ac:dyDescent="0.35">
      <c r="C363" s="1">
        <f t="shared" si="5"/>
        <v>0.25</v>
      </c>
      <c r="D363" s="1" t="str">
        <f>IFERROR(INDEX(Table2[Zeitfenster],MATCH(Zeittafel[[#This Row],[Minute]],Table2[Start],1)),"")</f>
        <v>Schicht 1</v>
      </c>
      <c r="E363" s="4">
        <f>IF(LEFT(Zeittafel[[#This Row],[Zuordnung]],7)="Schicht",COUNTIF($D$7:D363,"Schicht*"),"")</f>
        <v>6</v>
      </c>
    </row>
    <row r="364" spans="3:5" x14ac:dyDescent="0.35">
      <c r="C364" s="1">
        <f t="shared" si="5"/>
        <v>0.25069444444444444</v>
      </c>
      <c r="D364" s="1" t="str">
        <f>IFERROR(INDEX(Table2[Zeitfenster],MATCH(Zeittafel[[#This Row],[Minute]],Table2[Start],1)),"")</f>
        <v>Schicht 1</v>
      </c>
      <c r="E364" s="4">
        <f>IF(LEFT(Zeittafel[[#This Row],[Zuordnung]],7)="Schicht",COUNTIF($D$7:D364,"Schicht*"),"")</f>
        <v>7</v>
      </c>
    </row>
    <row r="365" spans="3:5" x14ac:dyDescent="0.35">
      <c r="C365" s="1">
        <f t="shared" si="5"/>
        <v>0.25138888888888888</v>
      </c>
      <c r="D365" s="1" t="str">
        <f>IFERROR(INDEX(Table2[Zeitfenster],MATCH(Zeittafel[[#This Row],[Minute]],Table2[Start],1)),"")</f>
        <v>Schicht 1</v>
      </c>
      <c r="E365" s="4">
        <f>IF(LEFT(Zeittafel[[#This Row],[Zuordnung]],7)="Schicht",COUNTIF($D$7:D365,"Schicht*"),"")</f>
        <v>8</v>
      </c>
    </row>
    <row r="366" spans="3:5" x14ac:dyDescent="0.35">
      <c r="C366" s="1">
        <f t="shared" si="5"/>
        <v>0.25208333333333333</v>
      </c>
      <c r="D366" s="1" t="str">
        <f>IFERROR(INDEX(Table2[Zeitfenster],MATCH(Zeittafel[[#This Row],[Minute]],Table2[Start],1)),"")</f>
        <v>Schicht 1</v>
      </c>
      <c r="E366" s="4">
        <f>IF(LEFT(Zeittafel[[#This Row],[Zuordnung]],7)="Schicht",COUNTIF($D$7:D366,"Schicht*"),"")</f>
        <v>9</v>
      </c>
    </row>
    <row r="367" spans="3:5" x14ac:dyDescent="0.35">
      <c r="C367" s="1">
        <f t="shared" si="5"/>
        <v>0.25277777777777777</v>
      </c>
      <c r="D367" s="1" t="str">
        <f>IFERROR(INDEX(Table2[Zeitfenster],MATCH(Zeittafel[[#This Row],[Minute]],Table2[Start],1)),"")</f>
        <v>Schicht 1</v>
      </c>
      <c r="E367" s="4">
        <f>IF(LEFT(Zeittafel[[#This Row],[Zuordnung]],7)="Schicht",COUNTIF($D$7:D367,"Schicht*"),"")</f>
        <v>10</v>
      </c>
    </row>
    <row r="368" spans="3:5" x14ac:dyDescent="0.35">
      <c r="C368" s="1">
        <f t="shared" si="5"/>
        <v>0.25347222222222221</v>
      </c>
      <c r="D368" s="1" t="str">
        <f>IFERROR(INDEX(Table2[Zeitfenster],MATCH(Zeittafel[[#This Row],[Minute]],Table2[Start],1)),"")</f>
        <v>Schicht 1</v>
      </c>
      <c r="E368" s="4">
        <f>IF(LEFT(Zeittafel[[#This Row],[Zuordnung]],7)="Schicht",COUNTIF($D$7:D368,"Schicht*"),"")</f>
        <v>11</v>
      </c>
    </row>
    <row r="369" spans="3:5" x14ac:dyDescent="0.35">
      <c r="C369" s="1">
        <f t="shared" si="5"/>
        <v>0.25416666666666665</v>
      </c>
      <c r="D369" s="1" t="str">
        <f>IFERROR(INDEX(Table2[Zeitfenster],MATCH(Zeittafel[[#This Row],[Minute]],Table2[Start],1)),"")</f>
        <v>Schicht 1</v>
      </c>
      <c r="E369" s="4">
        <f>IF(LEFT(Zeittafel[[#This Row],[Zuordnung]],7)="Schicht",COUNTIF($D$7:D369,"Schicht*"),"")</f>
        <v>12</v>
      </c>
    </row>
    <row r="370" spans="3:5" x14ac:dyDescent="0.35">
      <c r="C370" s="1">
        <f t="shared" si="5"/>
        <v>0.25486111111111109</v>
      </c>
      <c r="D370" s="1" t="str">
        <f>IFERROR(INDEX(Table2[Zeitfenster],MATCH(Zeittafel[[#This Row],[Minute]],Table2[Start],1)),"")</f>
        <v>Schicht 1</v>
      </c>
      <c r="E370" s="4">
        <f>IF(LEFT(Zeittafel[[#This Row],[Zuordnung]],7)="Schicht",COUNTIF($D$7:D370,"Schicht*"),"")</f>
        <v>13</v>
      </c>
    </row>
    <row r="371" spans="3:5" x14ac:dyDescent="0.35">
      <c r="C371" s="1">
        <f t="shared" si="5"/>
        <v>0.25555555555555559</v>
      </c>
      <c r="D371" s="1" t="str">
        <f>IFERROR(INDEX(Table2[Zeitfenster],MATCH(Zeittafel[[#This Row],[Minute]],Table2[Start],1)),"")</f>
        <v>Schicht 1</v>
      </c>
      <c r="E371" s="4">
        <f>IF(LEFT(Zeittafel[[#This Row],[Zuordnung]],7)="Schicht",COUNTIF($D$7:D371,"Schicht*"),"")</f>
        <v>14</v>
      </c>
    </row>
    <row r="372" spans="3:5" x14ac:dyDescent="0.35">
      <c r="C372" s="1">
        <f t="shared" si="5"/>
        <v>0.25625000000000003</v>
      </c>
      <c r="D372" s="1" t="str">
        <f>IFERROR(INDEX(Table2[Zeitfenster],MATCH(Zeittafel[[#This Row],[Minute]],Table2[Start],1)),"")</f>
        <v>Schicht 1</v>
      </c>
      <c r="E372" s="4">
        <f>IF(LEFT(Zeittafel[[#This Row],[Zuordnung]],7)="Schicht",COUNTIF($D$7:D372,"Schicht*"),"")</f>
        <v>15</v>
      </c>
    </row>
    <row r="373" spans="3:5" x14ac:dyDescent="0.35">
      <c r="C373" s="1">
        <f t="shared" si="5"/>
        <v>0.25694444444444448</v>
      </c>
      <c r="D373" s="1" t="str">
        <f>IFERROR(INDEX(Table2[Zeitfenster],MATCH(Zeittafel[[#This Row],[Minute]],Table2[Start],1)),"")</f>
        <v>Schicht 1</v>
      </c>
      <c r="E373" s="4">
        <f>IF(LEFT(Zeittafel[[#This Row],[Zuordnung]],7)="Schicht",COUNTIF($D$7:D373,"Schicht*"),"")</f>
        <v>16</v>
      </c>
    </row>
    <row r="374" spans="3:5" x14ac:dyDescent="0.35">
      <c r="C374" s="1">
        <f t="shared" si="5"/>
        <v>0.25763888888888892</v>
      </c>
      <c r="D374" s="1" t="str">
        <f>IFERROR(INDEX(Table2[Zeitfenster],MATCH(Zeittafel[[#This Row],[Minute]],Table2[Start],1)),"")</f>
        <v>Schicht 1</v>
      </c>
      <c r="E374" s="4">
        <f>IF(LEFT(Zeittafel[[#This Row],[Zuordnung]],7)="Schicht",COUNTIF($D$7:D374,"Schicht*"),"")</f>
        <v>17</v>
      </c>
    </row>
    <row r="375" spans="3:5" x14ac:dyDescent="0.35">
      <c r="C375" s="1">
        <f t="shared" si="5"/>
        <v>0.25833333333333336</v>
      </c>
      <c r="D375" s="1" t="str">
        <f>IFERROR(INDEX(Table2[Zeitfenster],MATCH(Zeittafel[[#This Row],[Minute]],Table2[Start],1)),"")</f>
        <v>Schicht 1</v>
      </c>
      <c r="E375" s="4">
        <f>IF(LEFT(Zeittafel[[#This Row],[Zuordnung]],7)="Schicht",COUNTIF($D$7:D375,"Schicht*"),"")</f>
        <v>18</v>
      </c>
    </row>
    <row r="376" spans="3:5" x14ac:dyDescent="0.35">
      <c r="C376" s="1">
        <f t="shared" si="5"/>
        <v>0.2590277777777778</v>
      </c>
      <c r="D376" s="1" t="str">
        <f>IFERROR(INDEX(Table2[Zeitfenster],MATCH(Zeittafel[[#This Row],[Minute]],Table2[Start],1)),"")</f>
        <v>Schicht 1</v>
      </c>
      <c r="E376" s="4">
        <f>IF(LEFT(Zeittafel[[#This Row],[Zuordnung]],7)="Schicht",COUNTIF($D$7:D376,"Schicht*"),"")</f>
        <v>19</v>
      </c>
    </row>
    <row r="377" spans="3:5" x14ac:dyDescent="0.35">
      <c r="C377" s="1">
        <f t="shared" si="5"/>
        <v>0.25972222222222224</v>
      </c>
      <c r="D377" s="1" t="str">
        <f>IFERROR(INDEX(Table2[Zeitfenster],MATCH(Zeittafel[[#This Row],[Minute]],Table2[Start],1)),"")</f>
        <v>Schicht 1</v>
      </c>
      <c r="E377" s="4">
        <f>IF(LEFT(Zeittafel[[#This Row],[Zuordnung]],7)="Schicht",COUNTIF($D$7:D377,"Schicht*"),"")</f>
        <v>20</v>
      </c>
    </row>
    <row r="378" spans="3:5" x14ac:dyDescent="0.35">
      <c r="C378" s="1">
        <f t="shared" si="5"/>
        <v>0.26041666666666669</v>
      </c>
      <c r="D378" s="1" t="str">
        <f>IFERROR(INDEX(Table2[Zeitfenster],MATCH(Zeittafel[[#This Row],[Minute]],Table2[Start],1)),"")</f>
        <v>Schicht 1</v>
      </c>
      <c r="E378" s="4">
        <f>IF(LEFT(Zeittafel[[#This Row],[Zuordnung]],7)="Schicht",COUNTIF($D$7:D378,"Schicht*"),"")</f>
        <v>21</v>
      </c>
    </row>
    <row r="379" spans="3:5" x14ac:dyDescent="0.35">
      <c r="C379" s="1">
        <f t="shared" si="5"/>
        <v>0.26111111111111113</v>
      </c>
      <c r="D379" s="1" t="str">
        <f>IFERROR(INDEX(Table2[Zeitfenster],MATCH(Zeittafel[[#This Row],[Minute]],Table2[Start],1)),"")</f>
        <v>Schicht 1</v>
      </c>
      <c r="E379" s="4">
        <f>IF(LEFT(Zeittafel[[#This Row],[Zuordnung]],7)="Schicht",COUNTIF($D$7:D379,"Schicht*"),"")</f>
        <v>22</v>
      </c>
    </row>
    <row r="380" spans="3:5" x14ac:dyDescent="0.35">
      <c r="C380" s="1">
        <f t="shared" si="5"/>
        <v>0.26180555555555557</v>
      </c>
      <c r="D380" s="1" t="str">
        <f>IFERROR(INDEX(Table2[Zeitfenster],MATCH(Zeittafel[[#This Row],[Minute]],Table2[Start],1)),"")</f>
        <v>Schicht 1</v>
      </c>
      <c r="E380" s="4">
        <f>IF(LEFT(Zeittafel[[#This Row],[Zuordnung]],7)="Schicht",COUNTIF($D$7:D380,"Schicht*"),"")</f>
        <v>23</v>
      </c>
    </row>
    <row r="381" spans="3:5" x14ac:dyDescent="0.35">
      <c r="C381" s="1">
        <f t="shared" si="5"/>
        <v>0.26250000000000001</v>
      </c>
      <c r="D381" s="1" t="str">
        <f>IFERROR(INDEX(Table2[Zeitfenster],MATCH(Zeittafel[[#This Row],[Minute]],Table2[Start],1)),"")</f>
        <v>Schicht 1</v>
      </c>
      <c r="E381" s="4">
        <f>IF(LEFT(Zeittafel[[#This Row],[Zuordnung]],7)="Schicht",COUNTIF($D$7:D381,"Schicht*"),"")</f>
        <v>24</v>
      </c>
    </row>
    <row r="382" spans="3:5" x14ac:dyDescent="0.35">
      <c r="C382" s="1">
        <f t="shared" si="5"/>
        <v>0.26319444444444445</v>
      </c>
      <c r="D382" s="1" t="str">
        <f>IFERROR(INDEX(Table2[Zeitfenster],MATCH(Zeittafel[[#This Row],[Minute]],Table2[Start],1)),"")</f>
        <v>Schicht 1</v>
      </c>
      <c r="E382" s="4">
        <f>IF(LEFT(Zeittafel[[#This Row],[Zuordnung]],7)="Schicht",COUNTIF($D$7:D382,"Schicht*"),"")</f>
        <v>25</v>
      </c>
    </row>
    <row r="383" spans="3:5" x14ac:dyDescent="0.35">
      <c r="C383" s="1">
        <f t="shared" si="5"/>
        <v>0.2638888888888889</v>
      </c>
      <c r="D383" s="1" t="str">
        <f>IFERROR(INDEX(Table2[Zeitfenster],MATCH(Zeittafel[[#This Row],[Minute]],Table2[Start],1)),"")</f>
        <v>Schicht 1</v>
      </c>
      <c r="E383" s="4">
        <f>IF(LEFT(Zeittafel[[#This Row],[Zuordnung]],7)="Schicht",COUNTIF($D$7:D383,"Schicht*"),"")</f>
        <v>26</v>
      </c>
    </row>
    <row r="384" spans="3:5" x14ac:dyDescent="0.35">
      <c r="C384" s="1">
        <f t="shared" si="5"/>
        <v>0.26458333333333334</v>
      </c>
      <c r="D384" s="1" t="str">
        <f>IFERROR(INDEX(Table2[Zeitfenster],MATCH(Zeittafel[[#This Row],[Minute]],Table2[Start],1)),"")</f>
        <v>Schicht 1</v>
      </c>
      <c r="E384" s="4">
        <f>IF(LEFT(Zeittafel[[#This Row],[Zuordnung]],7)="Schicht",COUNTIF($D$7:D384,"Schicht*"),"")</f>
        <v>27</v>
      </c>
    </row>
    <row r="385" spans="3:5" x14ac:dyDescent="0.35">
      <c r="C385" s="1">
        <f t="shared" si="5"/>
        <v>0.26527777777777778</v>
      </c>
      <c r="D385" s="1" t="str">
        <f>IFERROR(INDEX(Table2[Zeitfenster],MATCH(Zeittafel[[#This Row],[Minute]],Table2[Start],1)),"")</f>
        <v>Schicht 1</v>
      </c>
      <c r="E385" s="4">
        <f>IF(LEFT(Zeittafel[[#This Row],[Zuordnung]],7)="Schicht",COUNTIF($D$7:D385,"Schicht*"),"")</f>
        <v>28</v>
      </c>
    </row>
    <row r="386" spans="3:5" x14ac:dyDescent="0.35">
      <c r="C386" s="1">
        <f t="shared" si="5"/>
        <v>0.26597222222222222</v>
      </c>
      <c r="D386" s="1" t="str">
        <f>IFERROR(INDEX(Table2[Zeitfenster],MATCH(Zeittafel[[#This Row],[Minute]],Table2[Start],1)),"")</f>
        <v>Schicht 1</v>
      </c>
      <c r="E386" s="4">
        <f>IF(LEFT(Zeittafel[[#This Row],[Zuordnung]],7)="Schicht",COUNTIF($D$7:D386,"Schicht*"),"")</f>
        <v>29</v>
      </c>
    </row>
    <row r="387" spans="3:5" x14ac:dyDescent="0.35">
      <c r="C387" s="1">
        <f t="shared" si="5"/>
        <v>0.26666666666666666</v>
      </c>
      <c r="D387" s="1" t="str">
        <f>IFERROR(INDEX(Table2[Zeitfenster],MATCH(Zeittafel[[#This Row],[Minute]],Table2[Start],1)),"")</f>
        <v>Schicht 1</v>
      </c>
      <c r="E387" s="4">
        <f>IF(LEFT(Zeittafel[[#This Row],[Zuordnung]],7)="Schicht",COUNTIF($D$7:D387,"Schicht*"),"")</f>
        <v>30</v>
      </c>
    </row>
    <row r="388" spans="3:5" x14ac:dyDescent="0.35">
      <c r="C388" s="1">
        <f t="shared" si="5"/>
        <v>0.2673611111111111</v>
      </c>
      <c r="D388" s="1" t="str">
        <f>IFERROR(INDEX(Table2[Zeitfenster],MATCH(Zeittafel[[#This Row],[Minute]],Table2[Start],1)),"")</f>
        <v>Schicht 1</v>
      </c>
      <c r="E388" s="4">
        <f>IF(LEFT(Zeittafel[[#This Row],[Zuordnung]],7)="Schicht",COUNTIF($D$7:D388,"Schicht*"),"")</f>
        <v>31</v>
      </c>
    </row>
    <row r="389" spans="3:5" x14ac:dyDescent="0.35">
      <c r="C389" s="1">
        <f t="shared" si="5"/>
        <v>0.26805555555555555</v>
      </c>
      <c r="D389" s="1" t="str">
        <f>IFERROR(INDEX(Table2[Zeitfenster],MATCH(Zeittafel[[#This Row],[Minute]],Table2[Start],1)),"")</f>
        <v>Schicht 1</v>
      </c>
      <c r="E389" s="4">
        <f>IF(LEFT(Zeittafel[[#This Row],[Zuordnung]],7)="Schicht",COUNTIF($D$7:D389,"Schicht*"),"")</f>
        <v>32</v>
      </c>
    </row>
    <row r="390" spans="3:5" x14ac:dyDescent="0.35">
      <c r="C390" s="1">
        <f t="shared" si="5"/>
        <v>0.26874999999999999</v>
      </c>
      <c r="D390" s="1" t="str">
        <f>IFERROR(INDEX(Table2[Zeitfenster],MATCH(Zeittafel[[#This Row],[Minute]],Table2[Start],1)),"")</f>
        <v>Schicht 1</v>
      </c>
      <c r="E390" s="4">
        <f>IF(LEFT(Zeittafel[[#This Row],[Zuordnung]],7)="Schicht",COUNTIF($D$7:D390,"Schicht*"),"")</f>
        <v>33</v>
      </c>
    </row>
    <row r="391" spans="3:5" x14ac:dyDescent="0.35">
      <c r="C391" s="1">
        <f t="shared" ref="C391:C454" si="6">TIME(0,ROW()-3,0)</f>
        <v>0.26944444444444443</v>
      </c>
      <c r="D391" s="1" t="str">
        <f>IFERROR(INDEX(Table2[Zeitfenster],MATCH(Zeittafel[[#This Row],[Minute]],Table2[Start],1)),"")</f>
        <v>Schicht 1</v>
      </c>
      <c r="E391" s="4">
        <f>IF(LEFT(Zeittafel[[#This Row],[Zuordnung]],7)="Schicht",COUNTIF($D$7:D391,"Schicht*"),"")</f>
        <v>34</v>
      </c>
    </row>
    <row r="392" spans="3:5" x14ac:dyDescent="0.35">
      <c r="C392" s="1">
        <f t="shared" si="6"/>
        <v>0.27013888888888887</v>
      </c>
      <c r="D392" s="1" t="str">
        <f>IFERROR(INDEX(Table2[Zeitfenster],MATCH(Zeittafel[[#This Row],[Minute]],Table2[Start],1)),"")</f>
        <v>Schicht 1</v>
      </c>
      <c r="E392" s="4">
        <f>IF(LEFT(Zeittafel[[#This Row],[Zuordnung]],7)="Schicht",COUNTIF($D$7:D392,"Schicht*"),"")</f>
        <v>35</v>
      </c>
    </row>
    <row r="393" spans="3:5" x14ac:dyDescent="0.35">
      <c r="C393" s="1">
        <f t="shared" si="6"/>
        <v>0.27083333333333331</v>
      </c>
      <c r="D393" s="1" t="str">
        <f>IFERROR(INDEX(Table2[Zeitfenster],MATCH(Zeittafel[[#This Row],[Minute]],Table2[Start],1)),"")</f>
        <v>Schicht 1</v>
      </c>
      <c r="E393" s="4">
        <f>IF(LEFT(Zeittafel[[#This Row],[Zuordnung]],7)="Schicht",COUNTIF($D$7:D393,"Schicht*"),"")</f>
        <v>36</v>
      </c>
    </row>
    <row r="394" spans="3:5" x14ac:dyDescent="0.35">
      <c r="C394" s="1">
        <f t="shared" si="6"/>
        <v>0.27152777777777776</v>
      </c>
      <c r="D394" s="1" t="str">
        <f>IFERROR(INDEX(Table2[Zeitfenster],MATCH(Zeittafel[[#This Row],[Minute]],Table2[Start],1)),"")</f>
        <v>Schicht 1</v>
      </c>
      <c r="E394" s="4">
        <f>IF(LEFT(Zeittafel[[#This Row],[Zuordnung]],7)="Schicht",COUNTIF($D$7:D394,"Schicht*"),"")</f>
        <v>37</v>
      </c>
    </row>
    <row r="395" spans="3:5" x14ac:dyDescent="0.35">
      <c r="C395" s="1">
        <f t="shared" si="6"/>
        <v>0.2722222222222222</v>
      </c>
      <c r="D395" s="1" t="str">
        <f>IFERROR(INDEX(Table2[Zeitfenster],MATCH(Zeittafel[[#This Row],[Minute]],Table2[Start],1)),"")</f>
        <v>Schicht 1</v>
      </c>
      <c r="E395" s="4">
        <f>IF(LEFT(Zeittafel[[#This Row],[Zuordnung]],7)="Schicht",COUNTIF($D$7:D395,"Schicht*"),"")</f>
        <v>38</v>
      </c>
    </row>
    <row r="396" spans="3:5" x14ac:dyDescent="0.35">
      <c r="C396" s="1">
        <f t="shared" si="6"/>
        <v>0.27291666666666664</v>
      </c>
      <c r="D396" s="1" t="str">
        <f>IFERROR(INDEX(Table2[Zeitfenster],MATCH(Zeittafel[[#This Row],[Minute]],Table2[Start],1)),"")</f>
        <v>Schicht 1</v>
      </c>
      <c r="E396" s="4">
        <f>IF(LEFT(Zeittafel[[#This Row],[Zuordnung]],7)="Schicht",COUNTIF($D$7:D396,"Schicht*"),"")</f>
        <v>39</v>
      </c>
    </row>
    <row r="397" spans="3:5" x14ac:dyDescent="0.35">
      <c r="C397" s="1">
        <f t="shared" si="6"/>
        <v>0.27361111111111108</v>
      </c>
      <c r="D397" s="1" t="str">
        <f>IFERROR(INDEX(Table2[Zeitfenster],MATCH(Zeittafel[[#This Row],[Minute]],Table2[Start],1)),"")</f>
        <v>Schicht 1</v>
      </c>
      <c r="E397" s="4">
        <f>IF(LEFT(Zeittafel[[#This Row],[Zuordnung]],7)="Schicht",COUNTIF($D$7:D397,"Schicht*"),"")</f>
        <v>40</v>
      </c>
    </row>
    <row r="398" spans="3:5" x14ac:dyDescent="0.35">
      <c r="C398" s="1">
        <f t="shared" si="6"/>
        <v>0.27430555555555552</v>
      </c>
      <c r="D398" s="1" t="str">
        <f>IFERROR(INDEX(Table2[Zeitfenster],MATCH(Zeittafel[[#This Row],[Minute]],Table2[Start],1)),"")</f>
        <v>Schicht 1</v>
      </c>
      <c r="E398" s="4">
        <f>IF(LEFT(Zeittafel[[#This Row],[Zuordnung]],7)="Schicht",COUNTIF($D$7:D398,"Schicht*"),"")</f>
        <v>41</v>
      </c>
    </row>
    <row r="399" spans="3:5" x14ac:dyDescent="0.35">
      <c r="C399" s="1">
        <f t="shared" si="6"/>
        <v>0.27499999999999997</v>
      </c>
      <c r="D399" s="1" t="str">
        <f>IFERROR(INDEX(Table2[Zeitfenster],MATCH(Zeittafel[[#This Row],[Minute]],Table2[Start],1)),"")</f>
        <v>Schicht 1</v>
      </c>
      <c r="E399" s="4">
        <f>IF(LEFT(Zeittafel[[#This Row],[Zuordnung]],7)="Schicht",COUNTIF($D$7:D399,"Schicht*"),"")</f>
        <v>42</v>
      </c>
    </row>
    <row r="400" spans="3:5" x14ac:dyDescent="0.35">
      <c r="C400" s="1">
        <f t="shared" si="6"/>
        <v>0.27569444444444441</v>
      </c>
      <c r="D400" s="1" t="str">
        <f>IFERROR(INDEX(Table2[Zeitfenster],MATCH(Zeittafel[[#This Row],[Minute]],Table2[Start],1)),"")</f>
        <v>Schicht 1</v>
      </c>
      <c r="E400" s="4">
        <f>IF(LEFT(Zeittafel[[#This Row],[Zuordnung]],7)="Schicht",COUNTIF($D$7:D400,"Schicht*"),"")</f>
        <v>43</v>
      </c>
    </row>
    <row r="401" spans="3:5" x14ac:dyDescent="0.35">
      <c r="C401" s="1">
        <f t="shared" si="6"/>
        <v>0.27638888888888891</v>
      </c>
      <c r="D401" s="1" t="str">
        <f>IFERROR(INDEX(Table2[Zeitfenster],MATCH(Zeittafel[[#This Row],[Minute]],Table2[Start],1)),"")</f>
        <v>Schicht 1</v>
      </c>
      <c r="E401" s="4">
        <f>IF(LEFT(Zeittafel[[#This Row],[Zuordnung]],7)="Schicht",COUNTIF($D$7:D401,"Schicht*"),"")</f>
        <v>44</v>
      </c>
    </row>
    <row r="402" spans="3:5" x14ac:dyDescent="0.35">
      <c r="C402" s="1">
        <f t="shared" si="6"/>
        <v>0.27708333333333335</v>
      </c>
      <c r="D402" s="1" t="str">
        <f>IFERROR(INDEX(Table2[Zeitfenster],MATCH(Zeittafel[[#This Row],[Minute]],Table2[Start],1)),"")</f>
        <v>Schicht 1</v>
      </c>
      <c r="E402" s="4">
        <f>IF(LEFT(Zeittafel[[#This Row],[Zuordnung]],7)="Schicht",COUNTIF($D$7:D402,"Schicht*"),"")</f>
        <v>45</v>
      </c>
    </row>
    <row r="403" spans="3:5" x14ac:dyDescent="0.35">
      <c r="C403" s="1">
        <f t="shared" si="6"/>
        <v>0.27777777777777779</v>
      </c>
      <c r="D403" s="1" t="str">
        <f>IFERROR(INDEX(Table2[Zeitfenster],MATCH(Zeittafel[[#This Row],[Minute]],Table2[Start],1)),"")</f>
        <v>Schicht 1</v>
      </c>
      <c r="E403" s="4">
        <f>IF(LEFT(Zeittafel[[#This Row],[Zuordnung]],7)="Schicht",COUNTIF($D$7:D403,"Schicht*"),"")</f>
        <v>46</v>
      </c>
    </row>
    <row r="404" spans="3:5" x14ac:dyDescent="0.35">
      <c r="C404" s="1">
        <f t="shared" si="6"/>
        <v>0.27847222222222223</v>
      </c>
      <c r="D404" s="1" t="str">
        <f>IFERROR(INDEX(Table2[Zeitfenster],MATCH(Zeittafel[[#This Row],[Minute]],Table2[Start],1)),"")</f>
        <v>Schicht 1</v>
      </c>
      <c r="E404" s="4">
        <f>IF(LEFT(Zeittafel[[#This Row],[Zuordnung]],7)="Schicht",COUNTIF($D$7:D404,"Schicht*"),"")</f>
        <v>47</v>
      </c>
    </row>
    <row r="405" spans="3:5" x14ac:dyDescent="0.35">
      <c r="C405" s="1">
        <f t="shared" si="6"/>
        <v>0.27916666666666667</v>
      </c>
      <c r="D405" s="1" t="str">
        <f>IFERROR(INDEX(Table2[Zeitfenster],MATCH(Zeittafel[[#This Row],[Minute]],Table2[Start],1)),"")</f>
        <v>Schicht 1</v>
      </c>
      <c r="E405" s="4">
        <f>IF(LEFT(Zeittafel[[#This Row],[Zuordnung]],7)="Schicht",COUNTIF($D$7:D405,"Schicht*"),"")</f>
        <v>48</v>
      </c>
    </row>
    <row r="406" spans="3:5" x14ac:dyDescent="0.35">
      <c r="C406" s="1">
        <f t="shared" si="6"/>
        <v>0.27986111111111112</v>
      </c>
      <c r="D406" s="1" t="str">
        <f>IFERROR(INDEX(Table2[Zeitfenster],MATCH(Zeittafel[[#This Row],[Minute]],Table2[Start],1)),"")</f>
        <v>Schicht 1</v>
      </c>
      <c r="E406" s="4">
        <f>IF(LEFT(Zeittafel[[#This Row],[Zuordnung]],7)="Schicht",COUNTIF($D$7:D406,"Schicht*"),"")</f>
        <v>49</v>
      </c>
    </row>
    <row r="407" spans="3:5" x14ac:dyDescent="0.35">
      <c r="C407" s="1">
        <f t="shared" si="6"/>
        <v>0.28055555555555556</v>
      </c>
      <c r="D407" s="1" t="str">
        <f>IFERROR(INDEX(Table2[Zeitfenster],MATCH(Zeittafel[[#This Row],[Minute]],Table2[Start],1)),"")</f>
        <v>Schicht 1</v>
      </c>
      <c r="E407" s="4">
        <f>IF(LEFT(Zeittafel[[#This Row],[Zuordnung]],7)="Schicht",COUNTIF($D$7:D407,"Schicht*"),"")</f>
        <v>50</v>
      </c>
    </row>
    <row r="408" spans="3:5" x14ac:dyDescent="0.35">
      <c r="C408" s="1">
        <f t="shared" si="6"/>
        <v>0.28125</v>
      </c>
      <c r="D408" s="1" t="str">
        <f>IFERROR(INDEX(Table2[Zeitfenster],MATCH(Zeittafel[[#This Row],[Minute]],Table2[Start],1)),"")</f>
        <v>Schicht 1</v>
      </c>
      <c r="E408" s="4">
        <f>IF(LEFT(Zeittafel[[#This Row],[Zuordnung]],7)="Schicht",COUNTIF($D$7:D408,"Schicht*"),"")</f>
        <v>51</v>
      </c>
    </row>
    <row r="409" spans="3:5" x14ac:dyDescent="0.35">
      <c r="C409" s="1">
        <f t="shared" si="6"/>
        <v>0.28194444444444444</v>
      </c>
      <c r="D409" s="1" t="str">
        <f>IFERROR(INDEX(Table2[Zeitfenster],MATCH(Zeittafel[[#This Row],[Minute]],Table2[Start],1)),"")</f>
        <v>Schicht 1</v>
      </c>
      <c r="E409" s="4">
        <f>IF(LEFT(Zeittafel[[#This Row],[Zuordnung]],7)="Schicht",COUNTIF($D$7:D409,"Schicht*"),"")</f>
        <v>52</v>
      </c>
    </row>
    <row r="410" spans="3:5" x14ac:dyDescent="0.35">
      <c r="C410" s="1">
        <f t="shared" si="6"/>
        <v>0.28263888888888888</v>
      </c>
      <c r="D410" s="1" t="str">
        <f>IFERROR(INDEX(Table2[Zeitfenster],MATCH(Zeittafel[[#This Row],[Minute]],Table2[Start],1)),"")</f>
        <v>Schicht 1</v>
      </c>
      <c r="E410" s="4">
        <f>IF(LEFT(Zeittafel[[#This Row],[Zuordnung]],7)="Schicht",COUNTIF($D$7:D410,"Schicht*"),"")</f>
        <v>53</v>
      </c>
    </row>
    <row r="411" spans="3:5" x14ac:dyDescent="0.35">
      <c r="C411" s="1">
        <f t="shared" si="6"/>
        <v>0.28333333333333333</v>
      </c>
      <c r="D411" s="1" t="str">
        <f>IFERROR(INDEX(Table2[Zeitfenster],MATCH(Zeittafel[[#This Row],[Minute]],Table2[Start],1)),"")</f>
        <v>Schicht 1</v>
      </c>
      <c r="E411" s="4">
        <f>IF(LEFT(Zeittafel[[#This Row],[Zuordnung]],7)="Schicht",COUNTIF($D$7:D411,"Schicht*"),"")</f>
        <v>54</v>
      </c>
    </row>
    <row r="412" spans="3:5" x14ac:dyDescent="0.35">
      <c r="C412" s="1">
        <f t="shared" si="6"/>
        <v>0.28402777777777777</v>
      </c>
      <c r="D412" s="1" t="str">
        <f>IFERROR(INDEX(Table2[Zeitfenster],MATCH(Zeittafel[[#This Row],[Minute]],Table2[Start],1)),"")</f>
        <v>Schicht 1</v>
      </c>
      <c r="E412" s="4">
        <f>IF(LEFT(Zeittafel[[#This Row],[Zuordnung]],7)="Schicht",COUNTIF($D$7:D412,"Schicht*"),"")</f>
        <v>55</v>
      </c>
    </row>
    <row r="413" spans="3:5" x14ac:dyDescent="0.35">
      <c r="C413" s="1">
        <f t="shared" si="6"/>
        <v>0.28472222222222221</v>
      </c>
      <c r="D413" s="1" t="str">
        <f>IFERROR(INDEX(Table2[Zeitfenster],MATCH(Zeittafel[[#This Row],[Minute]],Table2[Start],1)),"")</f>
        <v>Schicht 1</v>
      </c>
      <c r="E413" s="4">
        <f>IF(LEFT(Zeittafel[[#This Row],[Zuordnung]],7)="Schicht",COUNTIF($D$7:D413,"Schicht*"),"")</f>
        <v>56</v>
      </c>
    </row>
    <row r="414" spans="3:5" x14ac:dyDescent="0.35">
      <c r="C414" s="1">
        <f t="shared" si="6"/>
        <v>0.28541666666666665</v>
      </c>
      <c r="D414" s="1" t="str">
        <f>IFERROR(INDEX(Table2[Zeitfenster],MATCH(Zeittafel[[#This Row],[Minute]],Table2[Start],1)),"")</f>
        <v>Schicht 1</v>
      </c>
      <c r="E414" s="4">
        <f>IF(LEFT(Zeittafel[[#This Row],[Zuordnung]],7)="Schicht",COUNTIF($D$7:D414,"Schicht*"),"")</f>
        <v>57</v>
      </c>
    </row>
    <row r="415" spans="3:5" x14ac:dyDescent="0.35">
      <c r="C415" s="1">
        <f t="shared" si="6"/>
        <v>0.28611111111111109</v>
      </c>
      <c r="D415" s="1" t="str">
        <f>IFERROR(INDEX(Table2[Zeitfenster],MATCH(Zeittafel[[#This Row],[Minute]],Table2[Start],1)),"")</f>
        <v>Schicht 1</v>
      </c>
      <c r="E415" s="4">
        <f>IF(LEFT(Zeittafel[[#This Row],[Zuordnung]],7)="Schicht",COUNTIF($D$7:D415,"Schicht*"),"")</f>
        <v>58</v>
      </c>
    </row>
    <row r="416" spans="3:5" x14ac:dyDescent="0.35">
      <c r="C416" s="1">
        <f t="shared" si="6"/>
        <v>0.28680555555555559</v>
      </c>
      <c r="D416" s="1" t="str">
        <f>IFERROR(INDEX(Table2[Zeitfenster],MATCH(Zeittafel[[#This Row],[Minute]],Table2[Start],1)),"")</f>
        <v>Schicht 1</v>
      </c>
      <c r="E416" s="4">
        <f>IF(LEFT(Zeittafel[[#This Row],[Zuordnung]],7)="Schicht",COUNTIF($D$7:D416,"Schicht*"),"")</f>
        <v>59</v>
      </c>
    </row>
    <row r="417" spans="3:5" x14ac:dyDescent="0.35">
      <c r="C417" s="1">
        <f t="shared" si="6"/>
        <v>0.28750000000000003</v>
      </c>
      <c r="D417" s="1" t="str">
        <f>IFERROR(INDEX(Table2[Zeitfenster],MATCH(Zeittafel[[#This Row],[Minute]],Table2[Start],1)),"")</f>
        <v>Schicht 1</v>
      </c>
      <c r="E417" s="4">
        <f>IF(LEFT(Zeittafel[[#This Row],[Zuordnung]],7)="Schicht",COUNTIF($D$7:D417,"Schicht*"),"")</f>
        <v>60</v>
      </c>
    </row>
    <row r="418" spans="3:5" x14ac:dyDescent="0.35">
      <c r="C418" s="1">
        <f t="shared" si="6"/>
        <v>0.28819444444444448</v>
      </c>
      <c r="D418" s="1" t="str">
        <f>IFERROR(INDEX(Table2[Zeitfenster],MATCH(Zeittafel[[#This Row],[Minute]],Table2[Start],1)),"")</f>
        <v>Schicht 1</v>
      </c>
      <c r="E418" s="4">
        <f>IF(LEFT(Zeittafel[[#This Row],[Zuordnung]],7)="Schicht",COUNTIF($D$7:D418,"Schicht*"),"")</f>
        <v>61</v>
      </c>
    </row>
    <row r="419" spans="3:5" x14ac:dyDescent="0.35">
      <c r="C419" s="1">
        <f t="shared" si="6"/>
        <v>0.28888888888888892</v>
      </c>
      <c r="D419" s="1" t="str">
        <f>IFERROR(INDEX(Table2[Zeitfenster],MATCH(Zeittafel[[#This Row],[Minute]],Table2[Start],1)),"")</f>
        <v>Schicht 1</v>
      </c>
      <c r="E419" s="4">
        <f>IF(LEFT(Zeittafel[[#This Row],[Zuordnung]],7)="Schicht",COUNTIF($D$7:D419,"Schicht*"),"")</f>
        <v>62</v>
      </c>
    </row>
    <row r="420" spans="3:5" x14ac:dyDescent="0.35">
      <c r="C420" s="1">
        <f t="shared" si="6"/>
        <v>0.28958333333333336</v>
      </c>
      <c r="D420" s="1" t="str">
        <f>IFERROR(INDEX(Table2[Zeitfenster],MATCH(Zeittafel[[#This Row],[Minute]],Table2[Start],1)),"")</f>
        <v>Schicht 1</v>
      </c>
      <c r="E420" s="4">
        <f>IF(LEFT(Zeittafel[[#This Row],[Zuordnung]],7)="Schicht",COUNTIF($D$7:D420,"Schicht*"),"")</f>
        <v>63</v>
      </c>
    </row>
    <row r="421" spans="3:5" x14ac:dyDescent="0.35">
      <c r="C421" s="1">
        <f t="shared" si="6"/>
        <v>0.2902777777777778</v>
      </c>
      <c r="D421" s="1" t="str">
        <f>IFERROR(INDEX(Table2[Zeitfenster],MATCH(Zeittafel[[#This Row],[Minute]],Table2[Start],1)),"")</f>
        <v>Schicht 1</v>
      </c>
      <c r="E421" s="4">
        <f>IF(LEFT(Zeittafel[[#This Row],[Zuordnung]],7)="Schicht",COUNTIF($D$7:D421,"Schicht*"),"")</f>
        <v>64</v>
      </c>
    </row>
    <row r="422" spans="3:5" x14ac:dyDescent="0.35">
      <c r="C422" s="1">
        <f t="shared" si="6"/>
        <v>0.29097222222222224</v>
      </c>
      <c r="D422" s="1" t="str">
        <f>IFERROR(INDEX(Table2[Zeitfenster],MATCH(Zeittafel[[#This Row],[Minute]],Table2[Start],1)),"")</f>
        <v>Schicht 1</v>
      </c>
      <c r="E422" s="4">
        <f>IF(LEFT(Zeittafel[[#This Row],[Zuordnung]],7)="Schicht",COUNTIF($D$7:D422,"Schicht*"),"")</f>
        <v>65</v>
      </c>
    </row>
    <row r="423" spans="3:5" x14ac:dyDescent="0.35">
      <c r="C423" s="1">
        <f t="shared" si="6"/>
        <v>0.29166666666666669</v>
      </c>
      <c r="D423" s="1" t="str">
        <f>IFERROR(INDEX(Table2[Zeitfenster],MATCH(Zeittafel[[#This Row],[Minute]],Table2[Start],1)),"")</f>
        <v>Schicht 1</v>
      </c>
      <c r="E423" s="4">
        <f>IF(LEFT(Zeittafel[[#This Row],[Zuordnung]],7)="Schicht",COUNTIF($D$7:D423,"Schicht*"),"")</f>
        <v>66</v>
      </c>
    </row>
    <row r="424" spans="3:5" x14ac:dyDescent="0.35">
      <c r="C424" s="1">
        <f t="shared" si="6"/>
        <v>0.29236111111111113</v>
      </c>
      <c r="D424" s="1" t="str">
        <f>IFERROR(INDEX(Table2[Zeitfenster],MATCH(Zeittafel[[#This Row],[Minute]],Table2[Start],1)),"")</f>
        <v>Schicht 1</v>
      </c>
      <c r="E424" s="4">
        <f>IF(LEFT(Zeittafel[[#This Row],[Zuordnung]],7)="Schicht",COUNTIF($D$7:D424,"Schicht*"),"")</f>
        <v>67</v>
      </c>
    </row>
    <row r="425" spans="3:5" x14ac:dyDescent="0.35">
      <c r="C425" s="1">
        <f t="shared" si="6"/>
        <v>0.29305555555555557</v>
      </c>
      <c r="D425" s="1" t="str">
        <f>IFERROR(INDEX(Table2[Zeitfenster],MATCH(Zeittafel[[#This Row],[Minute]],Table2[Start],1)),"")</f>
        <v>Schicht 1</v>
      </c>
      <c r="E425" s="4">
        <f>IF(LEFT(Zeittafel[[#This Row],[Zuordnung]],7)="Schicht",COUNTIF($D$7:D425,"Schicht*"),"")</f>
        <v>68</v>
      </c>
    </row>
    <row r="426" spans="3:5" x14ac:dyDescent="0.35">
      <c r="C426" s="1">
        <f t="shared" si="6"/>
        <v>0.29375000000000001</v>
      </c>
      <c r="D426" s="1" t="str">
        <f>IFERROR(INDEX(Table2[Zeitfenster],MATCH(Zeittafel[[#This Row],[Minute]],Table2[Start],1)),"")</f>
        <v>Schicht 1</v>
      </c>
      <c r="E426" s="4">
        <f>IF(LEFT(Zeittafel[[#This Row],[Zuordnung]],7)="Schicht",COUNTIF($D$7:D426,"Schicht*"),"")</f>
        <v>69</v>
      </c>
    </row>
    <row r="427" spans="3:5" x14ac:dyDescent="0.35">
      <c r="C427" s="1">
        <f t="shared" si="6"/>
        <v>0.29444444444444445</v>
      </c>
      <c r="D427" s="1" t="str">
        <f>IFERROR(INDEX(Table2[Zeitfenster],MATCH(Zeittafel[[#This Row],[Minute]],Table2[Start],1)),"")</f>
        <v>Schicht 1</v>
      </c>
      <c r="E427" s="4">
        <f>IF(LEFT(Zeittafel[[#This Row],[Zuordnung]],7)="Schicht",COUNTIF($D$7:D427,"Schicht*"),"")</f>
        <v>70</v>
      </c>
    </row>
    <row r="428" spans="3:5" x14ac:dyDescent="0.35">
      <c r="C428" s="1">
        <f t="shared" si="6"/>
        <v>0.2951388888888889</v>
      </c>
      <c r="D428" s="1" t="str">
        <f>IFERROR(INDEX(Table2[Zeitfenster],MATCH(Zeittafel[[#This Row],[Minute]],Table2[Start],1)),"")</f>
        <v>Schicht 1</v>
      </c>
      <c r="E428" s="4">
        <f>IF(LEFT(Zeittafel[[#This Row],[Zuordnung]],7)="Schicht",COUNTIF($D$7:D428,"Schicht*"),"")</f>
        <v>71</v>
      </c>
    </row>
    <row r="429" spans="3:5" x14ac:dyDescent="0.35">
      <c r="C429" s="1">
        <f t="shared" si="6"/>
        <v>0.29583333333333334</v>
      </c>
      <c r="D429" s="1" t="str">
        <f>IFERROR(INDEX(Table2[Zeitfenster],MATCH(Zeittafel[[#This Row],[Minute]],Table2[Start],1)),"")</f>
        <v>Schicht 1</v>
      </c>
      <c r="E429" s="4">
        <f>IF(LEFT(Zeittafel[[#This Row],[Zuordnung]],7)="Schicht",COUNTIF($D$7:D429,"Schicht*"),"")</f>
        <v>72</v>
      </c>
    </row>
    <row r="430" spans="3:5" x14ac:dyDescent="0.35">
      <c r="C430" s="1">
        <f t="shared" si="6"/>
        <v>0.29652777777777778</v>
      </c>
      <c r="D430" s="1" t="str">
        <f>IFERROR(INDEX(Table2[Zeitfenster],MATCH(Zeittafel[[#This Row],[Minute]],Table2[Start],1)),"")</f>
        <v>Schicht 1</v>
      </c>
      <c r="E430" s="4">
        <f>IF(LEFT(Zeittafel[[#This Row],[Zuordnung]],7)="Schicht",COUNTIF($D$7:D430,"Schicht*"),"")</f>
        <v>73</v>
      </c>
    </row>
    <row r="431" spans="3:5" x14ac:dyDescent="0.35">
      <c r="C431" s="1">
        <f t="shared" si="6"/>
        <v>0.29722222222222222</v>
      </c>
      <c r="D431" s="1" t="str">
        <f>IFERROR(INDEX(Table2[Zeitfenster],MATCH(Zeittafel[[#This Row],[Minute]],Table2[Start],1)),"")</f>
        <v>Schicht 1</v>
      </c>
      <c r="E431" s="4">
        <f>IF(LEFT(Zeittafel[[#This Row],[Zuordnung]],7)="Schicht",COUNTIF($D$7:D431,"Schicht*"),"")</f>
        <v>74</v>
      </c>
    </row>
    <row r="432" spans="3:5" x14ac:dyDescent="0.35">
      <c r="C432" s="1">
        <f t="shared" si="6"/>
        <v>0.29791666666666666</v>
      </c>
      <c r="D432" s="1" t="str">
        <f>IFERROR(INDEX(Table2[Zeitfenster],MATCH(Zeittafel[[#This Row],[Minute]],Table2[Start],1)),"")</f>
        <v>Schicht 1</v>
      </c>
      <c r="E432" s="4">
        <f>IF(LEFT(Zeittafel[[#This Row],[Zuordnung]],7)="Schicht",COUNTIF($D$7:D432,"Schicht*"),"")</f>
        <v>75</v>
      </c>
    </row>
    <row r="433" spans="3:5" x14ac:dyDescent="0.35">
      <c r="C433" s="1">
        <f t="shared" si="6"/>
        <v>0.2986111111111111</v>
      </c>
      <c r="D433" s="1" t="str">
        <f>IFERROR(INDEX(Table2[Zeitfenster],MATCH(Zeittafel[[#This Row],[Minute]],Table2[Start],1)),"")</f>
        <v>Schicht 1</v>
      </c>
      <c r="E433" s="4">
        <f>IF(LEFT(Zeittafel[[#This Row],[Zuordnung]],7)="Schicht",COUNTIF($D$7:D433,"Schicht*"),"")</f>
        <v>76</v>
      </c>
    </row>
    <row r="434" spans="3:5" x14ac:dyDescent="0.35">
      <c r="C434" s="1">
        <f t="shared" si="6"/>
        <v>0.29930555555555555</v>
      </c>
      <c r="D434" s="1" t="str">
        <f>IFERROR(INDEX(Table2[Zeitfenster],MATCH(Zeittafel[[#This Row],[Minute]],Table2[Start],1)),"")</f>
        <v>Schicht 1</v>
      </c>
      <c r="E434" s="4">
        <f>IF(LEFT(Zeittafel[[#This Row],[Zuordnung]],7)="Schicht",COUNTIF($D$7:D434,"Schicht*"),"")</f>
        <v>77</v>
      </c>
    </row>
    <row r="435" spans="3:5" x14ac:dyDescent="0.35">
      <c r="C435" s="1">
        <f t="shared" si="6"/>
        <v>0.3</v>
      </c>
      <c r="D435" s="1" t="str">
        <f>IFERROR(INDEX(Table2[Zeitfenster],MATCH(Zeittafel[[#This Row],[Minute]],Table2[Start],1)),"")</f>
        <v>Schicht 1</v>
      </c>
      <c r="E435" s="4">
        <f>IF(LEFT(Zeittafel[[#This Row],[Zuordnung]],7)="Schicht",COUNTIF($D$7:D435,"Schicht*"),"")</f>
        <v>78</v>
      </c>
    </row>
    <row r="436" spans="3:5" x14ac:dyDescent="0.35">
      <c r="C436" s="1">
        <f t="shared" si="6"/>
        <v>0.30069444444444443</v>
      </c>
      <c r="D436" s="1" t="str">
        <f>IFERROR(INDEX(Table2[Zeitfenster],MATCH(Zeittafel[[#This Row],[Minute]],Table2[Start],1)),"")</f>
        <v>Schicht 1</v>
      </c>
      <c r="E436" s="4">
        <f>IF(LEFT(Zeittafel[[#This Row],[Zuordnung]],7)="Schicht",COUNTIF($D$7:D436,"Schicht*"),"")</f>
        <v>79</v>
      </c>
    </row>
    <row r="437" spans="3:5" x14ac:dyDescent="0.35">
      <c r="C437" s="1">
        <f t="shared" si="6"/>
        <v>0.30138888888888887</v>
      </c>
      <c r="D437" s="1" t="str">
        <f>IFERROR(INDEX(Table2[Zeitfenster],MATCH(Zeittafel[[#This Row],[Minute]],Table2[Start],1)),"")</f>
        <v>Schicht 1</v>
      </c>
      <c r="E437" s="4">
        <f>IF(LEFT(Zeittafel[[#This Row],[Zuordnung]],7)="Schicht",COUNTIF($D$7:D437,"Schicht*"),"")</f>
        <v>80</v>
      </c>
    </row>
    <row r="438" spans="3:5" x14ac:dyDescent="0.35">
      <c r="C438" s="1">
        <f t="shared" si="6"/>
        <v>0.30208333333333331</v>
      </c>
      <c r="D438" s="1" t="str">
        <f>IFERROR(INDEX(Table2[Zeitfenster],MATCH(Zeittafel[[#This Row],[Minute]],Table2[Start],1)),"")</f>
        <v>Schicht 1</v>
      </c>
      <c r="E438" s="4">
        <f>IF(LEFT(Zeittafel[[#This Row],[Zuordnung]],7)="Schicht",COUNTIF($D$7:D438,"Schicht*"),"")</f>
        <v>81</v>
      </c>
    </row>
    <row r="439" spans="3:5" x14ac:dyDescent="0.35">
      <c r="C439" s="1">
        <f t="shared" si="6"/>
        <v>0.30277777777777776</v>
      </c>
      <c r="D439" s="1" t="str">
        <f>IFERROR(INDEX(Table2[Zeitfenster],MATCH(Zeittafel[[#This Row],[Minute]],Table2[Start],1)),"")</f>
        <v>Schicht 1</v>
      </c>
      <c r="E439" s="4">
        <f>IF(LEFT(Zeittafel[[#This Row],[Zuordnung]],7)="Schicht",COUNTIF($D$7:D439,"Schicht*"),"")</f>
        <v>82</v>
      </c>
    </row>
    <row r="440" spans="3:5" x14ac:dyDescent="0.35">
      <c r="C440" s="1">
        <f t="shared" si="6"/>
        <v>0.3034722222222222</v>
      </c>
      <c r="D440" s="1" t="str">
        <f>IFERROR(INDEX(Table2[Zeitfenster],MATCH(Zeittafel[[#This Row],[Minute]],Table2[Start],1)),"")</f>
        <v>Schicht 1</v>
      </c>
      <c r="E440" s="4">
        <f>IF(LEFT(Zeittafel[[#This Row],[Zuordnung]],7)="Schicht",COUNTIF($D$7:D440,"Schicht*"),"")</f>
        <v>83</v>
      </c>
    </row>
    <row r="441" spans="3:5" x14ac:dyDescent="0.35">
      <c r="C441" s="1">
        <f t="shared" si="6"/>
        <v>0.30416666666666664</v>
      </c>
      <c r="D441" s="1" t="str">
        <f>IFERROR(INDEX(Table2[Zeitfenster],MATCH(Zeittafel[[#This Row],[Minute]],Table2[Start],1)),"")</f>
        <v>Schicht 1</v>
      </c>
      <c r="E441" s="4">
        <f>IF(LEFT(Zeittafel[[#This Row],[Zuordnung]],7)="Schicht",COUNTIF($D$7:D441,"Schicht*"),"")</f>
        <v>84</v>
      </c>
    </row>
    <row r="442" spans="3:5" x14ac:dyDescent="0.35">
      <c r="C442" s="1">
        <f t="shared" si="6"/>
        <v>0.30486111111111108</v>
      </c>
      <c r="D442" s="1" t="str">
        <f>IFERROR(INDEX(Table2[Zeitfenster],MATCH(Zeittafel[[#This Row],[Minute]],Table2[Start],1)),"")</f>
        <v>Schicht 1</v>
      </c>
      <c r="E442" s="4">
        <f>IF(LEFT(Zeittafel[[#This Row],[Zuordnung]],7)="Schicht",COUNTIF($D$7:D442,"Schicht*"),"")</f>
        <v>85</v>
      </c>
    </row>
    <row r="443" spans="3:5" x14ac:dyDescent="0.35">
      <c r="C443" s="1">
        <f t="shared" si="6"/>
        <v>0.30555555555555552</v>
      </c>
      <c r="D443" s="1" t="str">
        <f>IFERROR(INDEX(Table2[Zeitfenster],MATCH(Zeittafel[[#This Row],[Minute]],Table2[Start],1)),"")</f>
        <v>Schicht 1</v>
      </c>
      <c r="E443" s="4">
        <f>IF(LEFT(Zeittafel[[#This Row],[Zuordnung]],7)="Schicht",COUNTIF($D$7:D443,"Schicht*"),"")</f>
        <v>86</v>
      </c>
    </row>
    <row r="444" spans="3:5" x14ac:dyDescent="0.35">
      <c r="C444" s="1">
        <f t="shared" si="6"/>
        <v>0.30624999999999997</v>
      </c>
      <c r="D444" s="1" t="str">
        <f>IFERROR(INDEX(Table2[Zeitfenster],MATCH(Zeittafel[[#This Row],[Minute]],Table2[Start],1)),"")</f>
        <v>Schicht 1</v>
      </c>
      <c r="E444" s="4">
        <f>IF(LEFT(Zeittafel[[#This Row],[Zuordnung]],7)="Schicht",COUNTIF($D$7:D444,"Schicht*"),"")</f>
        <v>87</v>
      </c>
    </row>
    <row r="445" spans="3:5" x14ac:dyDescent="0.35">
      <c r="C445" s="1">
        <f t="shared" si="6"/>
        <v>0.30694444444444441</v>
      </c>
      <c r="D445" s="1" t="str">
        <f>IFERROR(INDEX(Table2[Zeitfenster],MATCH(Zeittafel[[#This Row],[Minute]],Table2[Start],1)),"")</f>
        <v>Schicht 1</v>
      </c>
      <c r="E445" s="4">
        <f>IF(LEFT(Zeittafel[[#This Row],[Zuordnung]],7)="Schicht",COUNTIF($D$7:D445,"Schicht*"),"")</f>
        <v>88</v>
      </c>
    </row>
    <row r="446" spans="3:5" x14ac:dyDescent="0.35">
      <c r="C446" s="1">
        <f t="shared" si="6"/>
        <v>0.30763888888888891</v>
      </c>
      <c r="D446" s="1" t="str">
        <f>IFERROR(INDEX(Table2[Zeitfenster],MATCH(Zeittafel[[#This Row],[Minute]],Table2[Start],1)),"")</f>
        <v>Schicht 1</v>
      </c>
      <c r="E446" s="4">
        <f>IF(LEFT(Zeittafel[[#This Row],[Zuordnung]],7)="Schicht",COUNTIF($D$7:D446,"Schicht*"),"")</f>
        <v>89</v>
      </c>
    </row>
    <row r="447" spans="3:5" x14ac:dyDescent="0.35">
      <c r="C447" s="1">
        <f t="shared" si="6"/>
        <v>0.30833333333333335</v>
      </c>
      <c r="D447" s="1" t="str">
        <f>IFERROR(INDEX(Table2[Zeitfenster],MATCH(Zeittafel[[#This Row],[Minute]],Table2[Start],1)),"")</f>
        <v>Schicht 1</v>
      </c>
      <c r="E447" s="4">
        <f>IF(LEFT(Zeittafel[[#This Row],[Zuordnung]],7)="Schicht",COUNTIF($D$7:D447,"Schicht*"),"")</f>
        <v>90</v>
      </c>
    </row>
    <row r="448" spans="3:5" x14ac:dyDescent="0.35">
      <c r="C448" s="1">
        <f t="shared" si="6"/>
        <v>0.30902777777777779</v>
      </c>
      <c r="D448" s="1" t="str">
        <f>IFERROR(INDEX(Table2[Zeitfenster],MATCH(Zeittafel[[#This Row],[Minute]],Table2[Start],1)),"")</f>
        <v>Schicht 1</v>
      </c>
      <c r="E448" s="4">
        <f>IF(LEFT(Zeittafel[[#This Row],[Zuordnung]],7)="Schicht",COUNTIF($D$7:D448,"Schicht*"),"")</f>
        <v>91</v>
      </c>
    </row>
    <row r="449" spans="3:5" x14ac:dyDescent="0.35">
      <c r="C449" s="1">
        <f t="shared" si="6"/>
        <v>0.30972222222222223</v>
      </c>
      <c r="D449" s="1" t="str">
        <f>IFERROR(INDEX(Table2[Zeitfenster],MATCH(Zeittafel[[#This Row],[Minute]],Table2[Start],1)),"")</f>
        <v>Schicht 1</v>
      </c>
      <c r="E449" s="4">
        <f>IF(LEFT(Zeittafel[[#This Row],[Zuordnung]],7)="Schicht",COUNTIF($D$7:D449,"Schicht*"),"")</f>
        <v>92</v>
      </c>
    </row>
    <row r="450" spans="3:5" x14ac:dyDescent="0.35">
      <c r="C450" s="1">
        <f t="shared" si="6"/>
        <v>0.31041666666666667</v>
      </c>
      <c r="D450" s="1" t="str">
        <f>IFERROR(INDEX(Table2[Zeitfenster],MATCH(Zeittafel[[#This Row],[Minute]],Table2[Start],1)),"")</f>
        <v>Schicht 1</v>
      </c>
      <c r="E450" s="4">
        <f>IF(LEFT(Zeittafel[[#This Row],[Zuordnung]],7)="Schicht",COUNTIF($D$7:D450,"Schicht*"),"")</f>
        <v>93</v>
      </c>
    </row>
    <row r="451" spans="3:5" x14ac:dyDescent="0.35">
      <c r="C451" s="1">
        <f t="shared" si="6"/>
        <v>0.31111111111111112</v>
      </c>
      <c r="D451" s="1" t="str">
        <f>IFERROR(INDEX(Table2[Zeitfenster],MATCH(Zeittafel[[#This Row],[Minute]],Table2[Start],1)),"")</f>
        <v>Schicht 1</v>
      </c>
      <c r="E451" s="4">
        <f>IF(LEFT(Zeittafel[[#This Row],[Zuordnung]],7)="Schicht",COUNTIF($D$7:D451,"Schicht*"),"")</f>
        <v>94</v>
      </c>
    </row>
    <row r="452" spans="3:5" x14ac:dyDescent="0.35">
      <c r="C452" s="1">
        <f t="shared" si="6"/>
        <v>0.31180555555555556</v>
      </c>
      <c r="D452" s="1" t="str">
        <f>IFERROR(INDEX(Table2[Zeitfenster],MATCH(Zeittafel[[#This Row],[Minute]],Table2[Start],1)),"")</f>
        <v>Schicht 1</v>
      </c>
      <c r="E452" s="4">
        <f>IF(LEFT(Zeittafel[[#This Row],[Zuordnung]],7)="Schicht",COUNTIF($D$7:D452,"Schicht*"),"")</f>
        <v>95</v>
      </c>
    </row>
    <row r="453" spans="3:5" x14ac:dyDescent="0.35">
      <c r="C453" s="1">
        <f t="shared" si="6"/>
        <v>0.3125</v>
      </c>
      <c r="D453" s="1" t="str">
        <f>IFERROR(INDEX(Table2[Zeitfenster],MATCH(Zeittafel[[#This Row],[Minute]],Table2[Start],1)),"")</f>
        <v>Schicht 1</v>
      </c>
      <c r="E453" s="4">
        <f>IF(LEFT(Zeittafel[[#This Row],[Zuordnung]],7)="Schicht",COUNTIF($D$7:D453,"Schicht*"),"")</f>
        <v>96</v>
      </c>
    </row>
    <row r="454" spans="3:5" x14ac:dyDescent="0.35">
      <c r="C454" s="1">
        <f t="shared" si="6"/>
        <v>0.31319444444444444</v>
      </c>
      <c r="D454" s="1" t="str">
        <f>IFERROR(INDEX(Table2[Zeitfenster],MATCH(Zeittafel[[#This Row],[Minute]],Table2[Start],1)),"")</f>
        <v>Schicht 1</v>
      </c>
      <c r="E454" s="4">
        <f>IF(LEFT(Zeittafel[[#This Row],[Zuordnung]],7)="Schicht",COUNTIF($D$7:D454,"Schicht*"),"")</f>
        <v>97</v>
      </c>
    </row>
    <row r="455" spans="3:5" x14ac:dyDescent="0.35">
      <c r="C455" s="1">
        <f t="shared" ref="C455:C518" si="7">TIME(0,ROW()-3,0)</f>
        <v>0.31388888888888888</v>
      </c>
      <c r="D455" s="1" t="str">
        <f>IFERROR(INDEX(Table2[Zeitfenster],MATCH(Zeittafel[[#This Row],[Minute]],Table2[Start],1)),"")</f>
        <v>Schicht 1</v>
      </c>
      <c r="E455" s="4">
        <f>IF(LEFT(Zeittafel[[#This Row],[Zuordnung]],7)="Schicht",COUNTIF($D$7:D455,"Schicht*"),"")</f>
        <v>98</v>
      </c>
    </row>
    <row r="456" spans="3:5" x14ac:dyDescent="0.35">
      <c r="C456" s="1">
        <f t="shared" si="7"/>
        <v>0.31458333333333333</v>
      </c>
      <c r="D456" s="1" t="str">
        <f>IFERROR(INDEX(Table2[Zeitfenster],MATCH(Zeittafel[[#This Row],[Minute]],Table2[Start],1)),"")</f>
        <v>Schicht 1</v>
      </c>
      <c r="E456" s="4">
        <f>IF(LEFT(Zeittafel[[#This Row],[Zuordnung]],7)="Schicht",COUNTIF($D$7:D456,"Schicht*"),"")</f>
        <v>99</v>
      </c>
    </row>
    <row r="457" spans="3:5" x14ac:dyDescent="0.35">
      <c r="C457" s="1">
        <f t="shared" si="7"/>
        <v>0.31527777777777777</v>
      </c>
      <c r="D457" s="1" t="str">
        <f>IFERROR(INDEX(Table2[Zeitfenster],MATCH(Zeittafel[[#This Row],[Minute]],Table2[Start],1)),"")</f>
        <v>Schicht 1</v>
      </c>
      <c r="E457" s="4">
        <f>IF(LEFT(Zeittafel[[#This Row],[Zuordnung]],7)="Schicht",COUNTIF($D$7:D457,"Schicht*"),"")</f>
        <v>100</v>
      </c>
    </row>
    <row r="458" spans="3:5" x14ac:dyDescent="0.35">
      <c r="C458" s="1">
        <f t="shared" si="7"/>
        <v>0.31597222222222221</v>
      </c>
      <c r="D458" s="1" t="str">
        <f>IFERROR(INDEX(Table2[Zeitfenster],MATCH(Zeittafel[[#This Row],[Minute]],Table2[Start],1)),"")</f>
        <v>Schicht 1</v>
      </c>
      <c r="E458" s="4">
        <f>IF(LEFT(Zeittafel[[#This Row],[Zuordnung]],7)="Schicht",COUNTIF($D$7:D458,"Schicht*"),"")</f>
        <v>101</v>
      </c>
    </row>
    <row r="459" spans="3:5" x14ac:dyDescent="0.35">
      <c r="C459" s="1">
        <f t="shared" si="7"/>
        <v>0.31666666666666665</v>
      </c>
      <c r="D459" s="1" t="str">
        <f>IFERROR(INDEX(Table2[Zeitfenster],MATCH(Zeittafel[[#This Row],[Minute]],Table2[Start],1)),"")</f>
        <v>Schicht 1</v>
      </c>
      <c r="E459" s="4">
        <f>IF(LEFT(Zeittafel[[#This Row],[Zuordnung]],7)="Schicht",COUNTIF($D$7:D459,"Schicht*"),"")</f>
        <v>102</v>
      </c>
    </row>
    <row r="460" spans="3:5" x14ac:dyDescent="0.35">
      <c r="C460" s="1">
        <f t="shared" si="7"/>
        <v>0.31736111111111109</v>
      </c>
      <c r="D460" s="1" t="str">
        <f>IFERROR(INDEX(Table2[Zeitfenster],MATCH(Zeittafel[[#This Row],[Minute]],Table2[Start],1)),"")</f>
        <v>Schicht 1</v>
      </c>
      <c r="E460" s="4">
        <f>IF(LEFT(Zeittafel[[#This Row],[Zuordnung]],7)="Schicht",COUNTIF($D$7:D460,"Schicht*"),"")</f>
        <v>103</v>
      </c>
    </row>
    <row r="461" spans="3:5" x14ac:dyDescent="0.35">
      <c r="C461" s="1">
        <f t="shared" si="7"/>
        <v>0.31805555555555559</v>
      </c>
      <c r="D461" s="1" t="str">
        <f>IFERROR(INDEX(Table2[Zeitfenster],MATCH(Zeittafel[[#This Row],[Minute]],Table2[Start],1)),"")</f>
        <v>Schicht 1</v>
      </c>
      <c r="E461" s="4">
        <f>IF(LEFT(Zeittafel[[#This Row],[Zuordnung]],7)="Schicht",COUNTIF($D$7:D461,"Schicht*"),"")</f>
        <v>104</v>
      </c>
    </row>
    <row r="462" spans="3:5" x14ac:dyDescent="0.35">
      <c r="C462" s="1">
        <f t="shared" si="7"/>
        <v>0.31875000000000003</v>
      </c>
      <c r="D462" s="1" t="str">
        <f>IFERROR(INDEX(Table2[Zeitfenster],MATCH(Zeittafel[[#This Row],[Minute]],Table2[Start],1)),"")</f>
        <v>Schicht 1</v>
      </c>
      <c r="E462" s="4">
        <f>IF(LEFT(Zeittafel[[#This Row],[Zuordnung]],7)="Schicht",COUNTIF($D$7:D462,"Schicht*"),"")</f>
        <v>105</v>
      </c>
    </row>
    <row r="463" spans="3:5" x14ac:dyDescent="0.35">
      <c r="C463" s="1">
        <f t="shared" si="7"/>
        <v>0.31944444444444448</v>
      </c>
      <c r="D463" s="1" t="str">
        <f>IFERROR(INDEX(Table2[Zeitfenster],MATCH(Zeittafel[[#This Row],[Minute]],Table2[Start],1)),"")</f>
        <v>Schicht 1</v>
      </c>
      <c r="E463" s="4">
        <f>IF(LEFT(Zeittafel[[#This Row],[Zuordnung]],7)="Schicht",COUNTIF($D$7:D463,"Schicht*"),"")</f>
        <v>106</v>
      </c>
    </row>
    <row r="464" spans="3:5" x14ac:dyDescent="0.35">
      <c r="C464" s="1">
        <f t="shared" si="7"/>
        <v>0.32013888888888892</v>
      </c>
      <c r="D464" s="1" t="str">
        <f>IFERROR(INDEX(Table2[Zeitfenster],MATCH(Zeittafel[[#This Row],[Minute]],Table2[Start],1)),"")</f>
        <v>Schicht 1</v>
      </c>
      <c r="E464" s="4">
        <f>IF(LEFT(Zeittafel[[#This Row],[Zuordnung]],7)="Schicht",COUNTIF($D$7:D464,"Schicht*"),"")</f>
        <v>107</v>
      </c>
    </row>
    <row r="465" spans="3:5" x14ac:dyDescent="0.35">
      <c r="C465" s="1">
        <f t="shared" si="7"/>
        <v>0.32083333333333336</v>
      </c>
      <c r="D465" s="1" t="str">
        <f>IFERROR(INDEX(Table2[Zeitfenster],MATCH(Zeittafel[[#This Row],[Minute]],Table2[Start],1)),"")</f>
        <v>Schicht 1</v>
      </c>
      <c r="E465" s="4">
        <f>IF(LEFT(Zeittafel[[#This Row],[Zuordnung]],7)="Schicht",COUNTIF($D$7:D465,"Schicht*"),"")</f>
        <v>108</v>
      </c>
    </row>
    <row r="466" spans="3:5" x14ac:dyDescent="0.35">
      <c r="C466" s="1">
        <f t="shared" si="7"/>
        <v>0.3215277777777778</v>
      </c>
      <c r="D466" s="1" t="str">
        <f>IFERROR(INDEX(Table2[Zeitfenster],MATCH(Zeittafel[[#This Row],[Minute]],Table2[Start],1)),"")</f>
        <v>Schicht 1</v>
      </c>
      <c r="E466" s="4">
        <f>IF(LEFT(Zeittafel[[#This Row],[Zuordnung]],7)="Schicht",COUNTIF($D$7:D466,"Schicht*"),"")</f>
        <v>109</v>
      </c>
    </row>
    <row r="467" spans="3:5" x14ac:dyDescent="0.35">
      <c r="C467" s="1">
        <f t="shared" si="7"/>
        <v>0.32222222222222224</v>
      </c>
      <c r="D467" s="1" t="str">
        <f>IFERROR(INDEX(Table2[Zeitfenster],MATCH(Zeittafel[[#This Row],[Minute]],Table2[Start],1)),"")</f>
        <v>Schicht 1</v>
      </c>
      <c r="E467" s="4">
        <f>IF(LEFT(Zeittafel[[#This Row],[Zuordnung]],7)="Schicht",COUNTIF($D$7:D467,"Schicht*"),"")</f>
        <v>110</v>
      </c>
    </row>
    <row r="468" spans="3:5" x14ac:dyDescent="0.35">
      <c r="C468" s="1">
        <f t="shared" si="7"/>
        <v>0.32291666666666669</v>
      </c>
      <c r="D468" s="1" t="str">
        <f>IFERROR(INDEX(Table2[Zeitfenster],MATCH(Zeittafel[[#This Row],[Minute]],Table2[Start],1)),"")</f>
        <v>Pause</v>
      </c>
      <c r="E468" s="4" t="str">
        <f>IF(LEFT(Zeittafel[[#This Row],[Zuordnung]],7)="Schicht",COUNTIF($D$7:D468,"Schicht*"),"")</f>
        <v/>
      </c>
    </row>
    <row r="469" spans="3:5" x14ac:dyDescent="0.35">
      <c r="C469" s="1">
        <f t="shared" si="7"/>
        <v>0.32361111111111113</v>
      </c>
      <c r="D469" s="1" t="str">
        <f>IFERROR(INDEX(Table2[Zeitfenster],MATCH(Zeittafel[[#This Row],[Minute]],Table2[Start],1)),"")</f>
        <v>Pause</v>
      </c>
      <c r="E469" s="4" t="str">
        <f>IF(LEFT(Zeittafel[[#This Row],[Zuordnung]],7)="Schicht",COUNTIF($D$7:D469,"Schicht*"),"")</f>
        <v/>
      </c>
    </row>
    <row r="470" spans="3:5" x14ac:dyDescent="0.35">
      <c r="C470" s="1">
        <f t="shared" si="7"/>
        <v>0.32430555555555557</v>
      </c>
      <c r="D470" s="1" t="str">
        <f>IFERROR(INDEX(Table2[Zeitfenster],MATCH(Zeittafel[[#This Row],[Minute]],Table2[Start],1)),"")</f>
        <v>Pause</v>
      </c>
      <c r="E470" s="4" t="str">
        <f>IF(LEFT(Zeittafel[[#This Row],[Zuordnung]],7)="Schicht",COUNTIF($D$7:D470,"Schicht*"),"")</f>
        <v/>
      </c>
    </row>
    <row r="471" spans="3:5" x14ac:dyDescent="0.35">
      <c r="C471" s="1">
        <f t="shared" si="7"/>
        <v>0.32500000000000001</v>
      </c>
      <c r="D471" s="1" t="str">
        <f>IFERROR(INDEX(Table2[Zeitfenster],MATCH(Zeittafel[[#This Row],[Minute]],Table2[Start],1)),"")</f>
        <v>Pause</v>
      </c>
      <c r="E471" s="4" t="str">
        <f>IF(LEFT(Zeittafel[[#This Row],[Zuordnung]],7)="Schicht",COUNTIF($D$7:D471,"Schicht*"),"")</f>
        <v/>
      </c>
    </row>
    <row r="472" spans="3:5" x14ac:dyDescent="0.35">
      <c r="C472" s="1">
        <f t="shared" si="7"/>
        <v>0.32569444444444445</v>
      </c>
      <c r="D472" s="1" t="str">
        <f>IFERROR(INDEX(Table2[Zeitfenster],MATCH(Zeittafel[[#This Row],[Minute]],Table2[Start],1)),"")</f>
        <v>Pause</v>
      </c>
      <c r="E472" s="4" t="str">
        <f>IF(LEFT(Zeittafel[[#This Row],[Zuordnung]],7)="Schicht",COUNTIF($D$7:D472,"Schicht*"),"")</f>
        <v/>
      </c>
    </row>
    <row r="473" spans="3:5" x14ac:dyDescent="0.35">
      <c r="C473" s="1">
        <f t="shared" si="7"/>
        <v>0.3263888888888889</v>
      </c>
      <c r="D473" s="1" t="str">
        <f>IFERROR(INDEX(Table2[Zeitfenster],MATCH(Zeittafel[[#This Row],[Minute]],Table2[Start],1)),"")</f>
        <v>Pause</v>
      </c>
      <c r="E473" s="4" t="str">
        <f>IF(LEFT(Zeittafel[[#This Row],[Zuordnung]],7)="Schicht",COUNTIF($D$7:D473,"Schicht*"),"")</f>
        <v/>
      </c>
    </row>
    <row r="474" spans="3:5" x14ac:dyDescent="0.35">
      <c r="C474" s="1">
        <f t="shared" si="7"/>
        <v>0.32708333333333334</v>
      </c>
      <c r="D474" s="1" t="str">
        <f>IFERROR(INDEX(Table2[Zeitfenster],MATCH(Zeittafel[[#This Row],[Minute]],Table2[Start],1)),"")</f>
        <v>Pause</v>
      </c>
      <c r="E474" s="4" t="str">
        <f>IF(LEFT(Zeittafel[[#This Row],[Zuordnung]],7)="Schicht",COUNTIF($D$7:D474,"Schicht*"),"")</f>
        <v/>
      </c>
    </row>
    <row r="475" spans="3:5" x14ac:dyDescent="0.35">
      <c r="C475" s="1">
        <f t="shared" si="7"/>
        <v>0.32777777777777778</v>
      </c>
      <c r="D475" s="1" t="str">
        <f>IFERROR(INDEX(Table2[Zeitfenster],MATCH(Zeittafel[[#This Row],[Minute]],Table2[Start],1)),"")</f>
        <v>Pause</v>
      </c>
      <c r="E475" s="4" t="str">
        <f>IF(LEFT(Zeittafel[[#This Row],[Zuordnung]],7)="Schicht",COUNTIF($D$7:D475,"Schicht*"),"")</f>
        <v/>
      </c>
    </row>
    <row r="476" spans="3:5" x14ac:dyDescent="0.35">
      <c r="C476" s="1">
        <f t="shared" si="7"/>
        <v>0.32847222222222222</v>
      </c>
      <c r="D476" s="1" t="str">
        <f>IFERROR(INDEX(Table2[Zeitfenster],MATCH(Zeittafel[[#This Row],[Minute]],Table2[Start],1)),"")</f>
        <v>Pause</v>
      </c>
      <c r="E476" s="4" t="str">
        <f>IF(LEFT(Zeittafel[[#This Row],[Zuordnung]],7)="Schicht",COUNTIF($D$7:D476,"Schicht*"),"")</f>
        <v/>
      </c>
    </row>
    <row r="477" spans="3:5" x14ac:dyDescent="0.35">
      <c r="C477" s="1">
        <f t="shared" si="7"/>
        <v>0.32916666666666666</v>
      </c>
      <c r="D477" s="1" t="str">
        <f>IFERROR(INDEX(Table2[Zeitfenster],MATCH(Zeittafel[[#This Row],[Minute]],Table2[Start],1)),"")</f>
        <v>Pause</v>
      </c>
      <c r="E477" s="4" t="str">
        <f>IF(LEFT(Zeittafel[[#This Row],[Zuordnung]],7)="Schicht",COUNTIF($D$7:D477,"Schicht*"),"")</f>
        <v/>
      </c>
    </row>
    <row r="478" spans="3:5" x14ac:dyDescent="0.35">
      <c r="C478" s="1">
        <f t="shared" si="7"/>
        <v>0.3298611111111111</v>
      </c>
      <c r="D478" s="1" t="str">
        <f>IFERROR(INDEX(Table2[Zeitfenster],MATCH(Zeittafel[[#This Row],[Minute]],Table2[Start],1)),"")</f>
        <v>Schicht 1</v>
      </c>
      <c r="E478" s="4">
        <f>IF(LEFT(Zeittafel[[#This Row],[Zuordnung]],7)="Schicht",COUNTIF($D$7:D478,"Schicht*"),"")</f>
        <v>111</v>
      </c>
    </row>
    <row r="479" spans="3:5" x14ac:dyDescent="0.35">
      <c r="C479" s="1">
        <f t="shared" si="7"/>
        <v>0.33055555555555555</v>
      </c>
      <c r="D479" s="1" t="str">
        <f>IFERROR(INDEX(Table2[Zeitfenster],MATCH(Zeittafel[[#This Row],[Minute]],Table2[Start],1)),"")</f>
        <v>Schicht 1</v>
      </c>
      <c r="E479" s="4">
        <f>IF(LEFT(Zeittafel[[#This Row],[Zuordnung]],7)="Schicht",COUNTIF($D$7:D479,"Schicht*"),"")</f>
        <v>112</v>
      </c>
    </row>
    <row r="480" spans="3:5" x14ac:dyDescent="0.35">
      <c r="C480" s="1">
        <f t="shared" si="7"/>
        <v>0.33124999999999999</v>
      </c>
      <c r="D480" s="1" t="str">
        <f>IFERROR(INDEX(Table2[Zeitfenster],MATCH(Zeittafel[[#This Row],[Minute]],Table2[Start],1)),"")</f>
        <v>Schicht 1</v>
      </c>
      <c r="E480" s="4">
        <f>IF(LEFT(Zeittafel[[#This Row],[Zuordnung]],7)="Schicht",COUNTIF($D$7:D480,"Schicht*"),"")</f>
        <v>113</v>
      </c>
    </row>
    <row r="481" spans="3:5" x14ac:dyDescent="0.35">
      <c r="C481" s="1">
        <f t="shared" si="7"/>
        <v>0.33194444444444443</v>
      </c>
      <c r="D481" s="1" t="str">
        <f>IFERROR(INDEX(Table2[Zeitfenster],MATCH(Zeittafel[[#This Row],[Minute]],Table2[Start],1)),"")</f>
        <v>Schicht 1</v>
      </c>
      <c r="E481" s="4">
        <f>IF(LEFT(Zeittafel[[#This Row],[Zuordnung]],7)="Schicht",COUNTIF($D$7:D481,"Schicht*"),"")</f>
        <v>114</v>
      </c>
    </row>
    <row r="482" spans="3:5" x14ac:dyDescent="0.35">
      <c r="C482" s="1">
        <f t="shared" si="7"/>
        <v>0.33263888888888887</v>
      </c>
      <c r="D482" s="1" t="str">
        <f>IFERROR(INDEX(Table2[Zeitfenster],MATCH(Zeittafel[[#This Row],[Minute]],Table2[Start],1)),"")</f>
        <v>Schicht 1</v>
      </c>
      <c r="E482" s="4">
        <f>IF(LEFT(Zeittafel[[#This Row],[Zuordnung]],7)="Schicht",COUNTIF($D$7:D482,"Schicht*"),"")</f>
        <v>115</v>
      </c>
    </row>
    <row r="483" spans="3:5" x14ac:dyDescent="0.35">
      <c r="C483" s="1">
        <f t="shared" si="7"/>
        <v>0.33333333333333331</v>
      </c>
      <c r="D483" s="1" t="str">
        <f>IFERROR(INDEX(Table2[Zeitfenster],MATCH(Zeittafel[[#This Row],[Minute]],Table2[Start],1)),"")</f>
        <v>Schicht 1</v>
      </c>
      <c r="E483" s="4">
        <f>IF(LEFT(Zeittafel[[#This Row],[Zuordnung]],7)="Schicht",COUNTIF($D$7:D483,"Schicht*"),"")</f>
        <v>116</v>
      </c>
    </row>
    <row r="484" spans="3:5" x14ac:dyDescent="0.35">
      <c r="C484" s="1">
        <f t="shared" si="7"/>
        <v>0.33402777777777781</v>
      </c>
      <c r="D484" s="1" t="str">
        <f>IFERROR(INDEX(Table2[Zeitfenster],MATCH(Zeittafel[[#This Row],[Minute]],Table2[Start],1)),"")</f>
        <v>Schicht 1</v>
      </c>
      <c r="E484" s="4">
        <f>IF(LEFT(Zeittafel[[#This Row],[Zuordnung]],7)="Schicht",COUNTIF($D$7:D484,"Schicht*"),"")</f>
        <v>117</v>
      </c>
    </row>
    <row r="485" spans="3:5" x14ac:dyDescent="0.35">
      <c r="C485" s="1">
        <f t="shared" si="7"/>
        <v>0.3347222222222222</v>
      </c>
      <c r="D485" s="1" t="str">
        <f>IFERROR(INDEX(Table2[Zeitfenster],MATCH(Zeittafel[[#This Row],[Minute]],Table2[Start],1)),"")</f>
        <v>Schicht 1</v>
      </c>
      <c r="E485" s="4">
        <f>IF(LEFT(Zeittafel[[#This Row],[Zuordnung]],7)="Schicht",COUNTIF($D$7:D485,"Schicht*"),"")</f>
        <v>118</v>
      </c>
    </row>
    <row r="486" spans="3:5" x14ac:dyDescent="0.35">
      <c r="C486" s="1">
        <f t="shared" si="7"/>
        <v>0.3354166666666667</v>
      </c>
      <c r="D486" s="1" t="str">
        <f>IFERROR(INDEX(Table2[Zeitfenster],MATCH(Zeittafel[[#This Row],[Minute]],Table2[Start],1)),"")</f>
        <v>Schicht 1</v>
      </c>
      <c r="E486" s="4">
        <f>IF(LEFT(Zeittafel[[#This Row],[Zuordnung]],7)="Schicht",COUNTIF($D$7:D486,"Schicht*"),"")</f>
        <v>119</v>
      </c>
    </row>
    <row r="487" spans="3:5" x14ac:dyDescent="0.35">
      <c r="C487" s="1">
        <f t="shared" si="7"/>
        <v>0.33611111111111108</v>
      </c>
      <c r="D487" s="1" t="str">
        <f>IFERROR(INDEX(Table2[Zeitfenster],MATCH(Zeittafel[[#This Row],[Minute]],Table2[Start],1)),"")</f>
        <v>Schicht 1</v>
      </c>
      <c r="E487" s="4">
        <f>IF(LEFT(Zeittafel[[#This Row],[Zuordnung]],7)="Schicht",COUNTIF($D$7:D487,"Schicht*"),"")</f>
        <v>120</v>
      </c>
    </row>
    <row r="488" spans="3:5" x14ac:dyDescent="0.35">
      <c r="C488" s="1">
        <f t="shared" si="7"/>
        <v>0.33680555555555558</v>
      </c>
      <c r="D488" s="1" t="str">
        <f>IFERROR(INDEX(Table2[Zeitfenster],MATCH(Zeittafel[[#This Row],[Minute]],Table2[Start],1)),"")</f>
        <v>Schicht 1</v>
      </c>
      <c r="E488" s="4">
        <f>IF(LEFT(Zeittafel[[#This Row],[Zuordnung]],7)="Schicht",COUNTIF($D$7:D488,"Schicht*"),"")</f>
        <v>121</v>
      </c>
    </row>
    <row r="489" spans="3:5" x14ac:dyDescent="0.35">
      <c r="C489" s="1">
        <f t="shared" si="7"/>
        <v>0.33749999999999997</v>
      </c>
      <c r="D489" s="1" t="str">
        <f>IFERROR(INDEX(Table2[Zeitfenster],MATCH(Zeittafel[[#This Row],[Minute]],Table2[Start],1)),"")</f>
        <v>Schicht 1</v>
      </c>
      <c r="E489" s="4">
        <f>IF(LEFT(Zeittafel[[#This Row],[Zuordnung]],7)="Schicht",COUNTIF($D$7:D489,"Schicht*"),"")</f>
        <v>122</v>
      </c>
    </row>
    <row r="490" spans="3:5" x14ac:dyDescent="0.35">
      <c r="C490" s="1">
        <f t="shared" si="7"/>
        <v>0.33819444444444446</v>
      </c>
      <c r="D490" s="1" t="str">
        <f>IFERROR(INDEX(Table2[Zeitfenster],MATCH(Zeittafel[[#This Row],[Minute]],Table2[Start],1)),"")</f>
        <v>Schicht 1</v>
      </c>
      <c r="E490" s="4">
        <f>IF(LEFT(Zeittafel[[#This Row],[Zuordnung]],7)="Schicht",COUNTIF($D$7:D490,"Schicht*"),"")</f>
        <v>123</v>
      </c>
    </row>
    <row r="491" spans="3:5" x14ac:dyDescent="0.35">
      <c r="C491" s="1">
        <f t="shared" si="7"/>
        <v>0.33888888888888885</v>
      </c>
      <c r="D491" s="1" t="str">
        <f>IFERROR(INDEX(Table2[Zeitfenster],MATCH(Zeittafel[[#This Row],[Minute]],Table2[Start],1)),"")</f>
        <v>Schicht 1</v>
      </c>
      <c r="E491" s="4">
        <f>IF(LEFT(Zeittafel[[#This Row],[Zuordnung]],7)="Schicht",COUNTIF($D$7:D491,"Schicht*"),"")</f>
        <v>124</v>
      </c>
    </row>
    <row r="492" spans="3:5" x14ac:dyDescent="0.35">
      <c r="C492" s="1">
        <f t="shared" si="7"/>
        <v>0.33958333333333335</v>
      </c>
      <c r="D492" s="1" t="str">
        <f>IFERROR(INDEX(Table2[Zeitfenster],MATCH(Zeittafel[[#This Row],[Minute]],Table2[Start],1)),"")</f>
        <v>Schicht 1</v>
      </c>
      <c r="E492" s="4">
        <f>IF(LEFT(Zeittafel[[#This Row],[Zuordnung]],7)="Schicht",COUNTIF($D$7:D492,"Schicht*"),"")</f>
        <v>125</v>
      </c>
    </row>
    <row r="493" spans="3:5" x14ac:dyDescent="0.35">
      <c r="C493" s="1">
        <f t="shared" si="7"/>
        <v>0.34027777777777773</v>
      </c>
      <c r="D493" s="1" t="str">
        <f>IFERROR(INDEX(Table2[Zeitfenster],MATCH(Zeittafel[[#This Row],[Minute]],Table2[Start],1)),"")</f>
        <v>Schicht 1</v>
      </c>
      <c r="E493" s="4">
        <f>IF(LEFT(Zeittafel[[#This Row],[Zuordnung]],7)="Schicht",COUNTIF($D$7:D493,"Schicht*"),"")</f>
        <v>126</v>
      </c>
    </row>
    <row r="494" spans="3:5" x14ac:dyDescent="0.35">
      <c r="C494" s="1">
        <f t="shared" si="7"/>
        <v>0.34097222222222223</v>
      </c>
      <c r="D494" s="1" t="str">
        <f>IFERROR(INDEX(Table2[Zeitfenster],MATCH(Zeittafel[[#This Row],[Minute]],Table2[Start],1)),"")</f>
        <v>Schicht 1</v>
      </c>
      <c r="E494" s="4">
        <f>IF(LEFT(Zeittafel[[#This Row],[Zuordnung]],7)="Schicht",COUNTIF($D$7:D494,"Schicht*"),"")</f>
        <v>127</v>
      </c>
    </row>
    <row r="495" spans="3:5" x14ac:dyDescent="0.35">
      <c r="C495" s="1">
        <f t="shared" si="7"/>
        <v>0.34166666666666662</v>
      </c>
      <c r="D495" s="1" t="str">
        <f>IFERROR(INDEX(Table2[Zeitfenster],MATCH(Zeittafel[[#This Row],[Minute]],Table2[Start],1)),"")</f>
        <v>Schicht 1</v>
      </c>
      <c r="E495" s="4">
        <f>IF(LEFT(Zeittafel[[#This Row],[Zuordnung]],7)="Schicht",COUNTIF($D$7:D495,"Schicht*"),"")</f>
        <v>128</v>
      </c>
    </row>
    <row r="496" spans="3:5" x14ac:dyDescent="0.35">
      <c r="C496" s="1">
        <f t="shared" si="7"/>
        <v>0.34236111111111112</v>
      </c>
      <c r="D496" s="1" t="str">
        <f>IFERROR(INDEX(Table2[Zeitfenster],MATCH(Zeittafel[[#This Row],[Minute]],Table2[Start],1)),"")</f>
        <v>Schicht 1</v>
      </c>
      <c r="E496" s="4">
        <f>IF(LEFT(Zeittafel[[#This Row],[Zuordnung]],7)="Schicht",COUNTIF($D$7:D496,"Schicht*"),"")</f>
        <v>129</v>
      </c>
    </row>
    <row r="497" spans="3:5" x14ac:dyDescent="0.35">
      <c r="C497" s="1">
        <f t="shared" si="7"/>
        <v>0.3430555555555555</v>
      </c>
      <c r="D497" s="1" t="str">
        <f>IFERROR(INDEX(Table2[Zeitfenster],MATCH(Zeittafel[[#This Row],[Minute]],Table2[Start],1)),"")</f>
        <v>Schicht 1</v>
      </c>
      <c r="E497" s="4">
        <f>IF(LEFT(Zeittafel[[#This Row],[Zuordnung]],7)="Schicht",COUNTIF($D$7:D497,"Schicht*"),"")</f>
        <v>130</v>
      </c>
    </row>
    <row r="498" spans="3:5" x14ac:dyDescent="0.35">
      <c r="C498" s="1">
        <f t="shared" si="7"/>
        <v>0.34375</v>
      </c>
      <c r="D498" s="1" t="str">
        <f>IFERROR(INDEX(Table2[Zeitfenster],MATCH(Zeittafel[[#This Row],[Minute]],Table2[Start],1)),"")</f>
        <v>Schicht 1</v>
      </c>
      <c r="E498" s="4">
        <f>IF(LEFT(Zeittafel[[#This Row],[Zuordnung]],7)="Schicht",COUNTIF($D$7:D498,"Schicht*"),"")</f>
        <v>131</v>
      </c>
    </row>
    <row r="499" spans="3:5" x14ac:dyDescent="0.35">
      <c r="C499" s="1">
        <f t="shared" si="7"/>
        <v>0.3444444444444445</v>
      </c>
      <c r="D499" s="1" t="str">
        <f>IFERROR(INDEX(Table2[Zeitfenster],MATCH(Zeittafel[[#This Row],[Minute]],Table2[Start],1)),"")</f>
        <v>Schicht 1</v>
      </c>
      <c r="E499" s="4">
        <f>IF(LEFT(Zeittafel[[#This Row],[Zuordnung]],7)="Schicht",COUNTIF($D$7:D499,"Schicht*"),"")</f>
        <v>132</v>
      </c>
    </row>
    <row r="500" spans="3:5" x14ac:dyDescent="0.35">
      <c r="C500" s="1">
        <f t="shared" si="7"/>
        <v>0.34513888888888888</v>
      </c>
      <c r="D500" s="1" t="str">
        <f>IFERROR(INDEX(Table2[Zeitfenster],MATCH(Zeittafel[[#This Row],[Minute]],Table2[Start],1)),"")</f>
        <v>Schicht 1</v>
      </c>
      <c r="E500" s="4">
        <f>IF(LEFT(Zeittafel[[#This Row],[Zuordnung]],7)="Schicht",COUNTIF($D$7:D500,"Schicht*"),"")</f>
        <v>133</v>
      </c>
    </row>
    <row r="501" spans="3:5" x14ac:dyDescent="0.35">
      <c r="C501" s="1">
        <f t="shared" si="7"/>
        <v>0.34583333333333338</v>
      </c>
      <c r="D501" s="1" t="str">
        <f>IFERROR(INDEX(Table2[Zeitfenster],MATCH(Zeittafel[[#This Row],[Minute]],Table2[Start],1)),"")</f>
        <v>Schicht 1</v>
      </c>
      <c r="E501" s="4">
        <f>IF(LEFT(Zeittafel[[#This Row],[Zuordnung]],7)="Schicht",COUNTIF($D$7:D501,"Schicht*"),"")</f>
        <v>134</v>
      </c>
    </row>
    <row r="502" spans="3:5" x14ac:dyDescent="0.35">
      <c r="C502" s="1">
        <f t="shared" si="7"/>
        <v>0.34652777777777777</v>
      </c>
      <c r="D502" s="1" t="str">
        <f>IFERROR(INDEX(Table2[Zeitfenster],MATCH(Zeittafel[[#This Row],[Minute]],Table2[Start],1)),"")</f>
        <v>Schicht 1</v>
      </c>
      <c r="E502" s="4">
        <f>IF(LEFT(Zeittafel[[#This Row],[Zuordnung]],7)="Schicht",COUNTIF($D$7:D502,"Schicht*"),"")</f>
        <v>135</v>
      </c>
    </row>
    <row r="503" spans="3:5" x14ac:dyDescent="0.35">
      <c r="C503" s="1">
        <f t="shared" si="7"/>
        <v>0.34722222222222227</v>
      </c>
      <c r="D503" s="1" t="str">
        <f>IFERROR(INDEX(Table2[Zeitfenster],MATCH(Zeittafel[[#This Row],[Minute]],Table2[Start],1)),"")</f>
        <v>Schicht 1</v>
      </c>
      <c r="E503" s="4">
        <f>IF(LEFT(Zeittafel[[#This Row],[Zuordnung]],7)="Schicht",COUNTIF($D$7:D503,"Schicht*"),"")</f>
        <v>136</v>
      </c>
    </row>
    <row r="504" spans="3:5" x14ac:dyDescent="0.35">
      <c r="C504" s="1">
        <f t="shared" si="7"/>
        <v>0.34791666666666665</v>
      </c>
      <c r="D504" s="1" t="str">
        <f>IFERROR(INDEX(Table2[Zeitfenster],MATCH(Zeittafel[[#This Row],[Minute]],Table2[Start],1)),"")</f>
        <v>Schicht 1</v>
      </c>
      <c r="E504" s="4">
        <f>IF(LEFT(Zeittafel[[#This Row],[Zuordnung]],7)="Schicht",COUNTIF($D$7:D504,"Schicht*"),"")</f>
        <v>137</v>
      </c>
    </row>
    <row r="505" spans="3:5" x14ac:dyDescent="0.35">
      <c r="C505" s="1">
        <f t="shared" si="7"/>
        <v>0.34861111111111115</v>
      </c>
      <c r="D505" s="1" t="str">
        <f>IFERROR(INDEX(Table2[Zeitfenster],MATCH(Zeittafel[[#This Row],[Minute]],Table2[Start],1)),"")</f>
        <v>Schicht 1</v>
      </c>
      <c r="E505" s="4">
        <f>IF(LEFT(Zeittafel[[#This Row],[Zuordnung]],7)="Schicht",COUNTIF($D$7:D505,"Schicht*"),"")</f>
        <v>138</v>
      </c>
    </row>
    <row r="506" spans="3:5" x14ac:dyDescent="0.35">
      <c r="C506" s="1">
        <f t="shared" si="7"/>
        <v>0.34930555555555554</v>
      </c>
      <c r="D506" s="1" t="str">
        <f>IFERROR(INDEX(Table2[Zeitfenster],MATCH(Zeittafel[[#This Row],[Minute]],Table2[Start],1)),"")</f>
        <v>Schicht 1</v>
      </c>
      <c r="E506" s="4">
        <f>IF(LEFT(Zeittafel[[#This Row],[Zuordnung]],7)="Schicht",COUNTIF($D$7:D506,"Schicht*"),"")</f>
        <v>139</v>
      </c>
    </row>
    <row r="507" spans="3:5" x14ac:dyDescent="0.35">
      <c r="C507" s="1">
        <f t="shared" si="7"/>
        <v>0.35000000000000003</v>
      </c>
      <c r="D507" s="1" t="str">
        <f>IFERROR(INDEX(Table2[Zeitfenster],MATCH(Zeittafel[[#This Row],[Minute]],Table2[Start],1)),"")</f>
        <v>Schicht 1</v>
      </c>
      <c r="E507" s="4">
        <f>IF(LEFT(Zeittafel[[#This Row],[Zuordnung]],7)="Schicht",COUNTIF($D$7:D507,"Schicht*"),"")</f>
        <v>140</v>
      </c>
    </row>
    <row r="508" spans="3:5" x14ac:dyDescent="0.35">
      <c r="C508" s="1">
        <f t="shared" si="7"/>
        <v>0.35069444444444442</v>
      </c>
      <c r="D508" s="1" t="str">
        <f>IFERROR(INDEX(Table2[Zeitfenster],MATCH(Zeittafel[[#This Row],[Minute]],Table2[Start],1)),"")</f>
        <v>Schicht 1</v>
      </c>
      <c r="E508" s="4">
        <f>IF(LEFT(Zeittafel[[#This Row],[Zuordnung]],7)="Schicht",COUNTIF($D$7:D508,"Schicht*"),"")</f>
        <v>141</v>
      </c>
    </row>
    <row r="509" spans="3:5" x14ac:dyDescent="0.35">
      <c r="C509" s="1">
        <f t="shared" si="7"/>
        <v>0.35138888888888892</v>
      </c>
      <c r="D509" s="1" t="str">
        <f>IFERROR(INDEX(Table2[Zeitfenster],MATCH(Zeittafel[[#This Row],[Minute]],Table2[Start],1)),"")</f>
        <v>Schicht 1</v>
      </c>
      <c r="E509" s="4">
        <f>IF(LEFT(Zeittafel[[#This Row],[Zuordnung]],7)="Schicht",COUNTIF($D$7:D509,"Schicht*"),"")</f>
        <v>142</v>
      </c>
    </row>
    <row r="510" spans="3:5" x14ac:dyDescent="0.35">
      <c r="C510" s="1">
        <f t="shared" si="7"/>
        <v>0.3520833333333333</v>
      </c>
      <c r="D510" s="1" t="str">
        <f>IFERROR(INDEX(Table2[Zeitfenster],MATCH(Zeittafel[[#This Row],[Minute]],Table2[Start],1)),"")</f>
        <v>Schicht 1</v>
      </c>
      <c r="E510" s="4">
        <f>IF(LEFT(Zeittafel[[#This Row],[Zuordnung]],7)="Schicht",COUNTIF($D$7:D510,"Schicht*"),"")</f>
        <v>143</v>
      </c>
    </row>
    <row r="511" spans="3:5" x14ac:dyDescent="0.35">
      <c r="C511" s="1">
        <f t="shared" si="7"/>
        <v>0.3527777777777778</v>
      </c>
      <c r="D511" s="1" t="str">
        <f>IFERROR(INDEX(Table2[Zeitfenster],MATCH(Zeittafel[[#This Row],[Minute]],Table2[Start],1)),"")</f>
        <v>Schicht 1</v>
      </c>
      <c r="E511" s="4">
        <f>IF(LEFT(Zeittafel[[#This Row],[Zuordnung]],7)="Schicht",COUNTIF($D$7:D511,"Schicht*"),"")</f>
        <v>144</v>
      </c>
    </row>
    <row r="512" spans="3:5" x14ac:dyDescent="0.35">
      <c r="C512" s="1">
        <f t="shared" si="7"/>
        <v>0.35347222222222219</v>
      </c>
      <c r="D512" s="1" t="str">
        <f>IFERROR(INDEX(Table2[Zeitfenster],MATCH(Zeittafel[[#This Row],[Minute]],Table2[Start],1)),"")</f>
        <v>Schicht 1</v>
      </c>
      <c r="E512" s="4">
        <f>IF(LEFT(Zeittafel[[#This Row],[Zuordnung]],7)="Schicht",COUNTIF($D$7:D512,"Schicht*"),"")</f>
        <v>145</v>
      </c>
    </row>
    <row r="513" spans="3:5" x14ac:dyDescent="0.35">
      <c r="C513" s="1">
        <f t="shared" si="7"/>
        <v>0.35416666666666669</v>
      </c>
      <c r="D513" s="1" t="str">
        <f>IFERROR(INDEX(Table2[Zeitfenster],MATCH(Zeittafel[[#This Row],[Minute]],Table2[Start],1)),"")</f>
        <v>Schicht 1</v>
      </c>
      <c r="E513" s="4">
        <f>IF(LEFT(Zeittafel[[#This Row],[Zuordnung]],7)="Schicht",COUNTIF($D$7:D513,"Schicht*"),"")</f>
        <v>146</v>
      </c>
    </row>
    <row r="514" spans="3:5" x14ac:dyDescent="0.35">
      <c r="C514" s="1">
        <f t="shared" si="7"/>
        <v>0.35486111111111113</v>
      </c>
      <c r="D514" s="1" t="str">
        <f>IFERROR(INDEX(Table2[Zeitfenster],MATCH(Zeittafel[[#This Row],[Minute]],Table2[Start],1)),"")</f>
        <v>Schicht 1</v>
      </c>
      <c r="E514" s="4">
        <f>IF(LEFT(Zeittafel[[#This Row],[Zuordnung]],7)="Schicht",COUNTIF($D$7:D514,"Schicht*"),"")</f>
        <v>147</v>
      </c>
    </row>
    <row r="515" spans="3:5" x14ac:dyDescent="0.35">
      <c r="C515" s="1">
        <f t="shared" si="7"/>
        <v>0.35555555555555557</v>
      </c>
      <c r="D515" s="1" t="str">
        <f>IFERROR(INDEX(Table2[Zeitfenster],MATCH(Zeittafel[[#This Row],[Minute]],Table2[Start],1)),"")</f>
        <v>Schicht 1</v>
      </c>
      <c r="E515" s="4">
        <f>IF(LEFT(Zeittafel[[#This Row],[Zuordnung]],7)="Schicht",COUNTIF($D$7:D515,"Schicht*"),"")</f>
        <v>148</v>
      </c>
    </row>
    <row r="516" spans="3:5" x14ac:dyDescent="0.35">
      <c r="C516" s="1">
        <f t="shared" si="7"/>
        <v>0.35625000000000001</v>
      </c>
      <c r="D516" s="1" t="str">
        <f>IFERROR(INDEX(Table2[Zeitfenster],MATCH(Zeittafel[[#This Row],[Minute]],Table2[Start],1)),"")</f>
        <v>Schicht 1</v>
      </c>
      <c r="E516" s="4">
        <f>IF(LEFT(Zeittafel[[#This Row],[Zuordnung]],7)="Schicht",COUNTIF($D$7:D516,"Schicht*"),"")</f>
        <v>149</v>
      </c>
    </row>
    <row r="517" spans="3:5" x14ac:dyDescent="0.35">
      <c r="C517" s="1">
        <f t="shared" si="7"/>
        <v>0.35694444444444445</v>
      </c>
      <c r="D517" s="1" t="str">
        <f>IFERROR(INDEX(Table2[Zeitfenster],MATCH(Zeittafel[[#This Row],[Minute]],Table2[Start],1)),"")</f>
        <v>Schicht 1</v>
      </c>
      <c r="E517" s="4">
        <f>IF(LEFT(Zeittafel[[#This Row],[Zuordnung]],7)="Schicht",COUNTIF($D$7:D517,"Schicht*"),"")</f>
        <v>150</v>
      </c>
    </row>
    <row r="518" spans="3:5" x14ac:dyDescent="0.35">
      <c r="C518" s="1">
        <f t="shared" si="7"/>
        <v>0.3576388888888889</v>
      </c>
      <c r="D518" s="1" t="str">
        <f>IFERROR(INDEX(Table2[Zeitfenster],MATCH(Zeittafel[[#This Row],[Minute]],Table2[Start],1)),"")</f>
        <v>Schicht 1</v>
      </c>
      <c r="E518" s="4">
        <f>IF(LEFT(Zeittafel[[#This Row],[Zuordnung]],7)="Schicht",COUNTIF($D$7:D518,"Schicht*"),"")</f>
        <v>151</v>
      </c>
    </row>
    <row r="519" spans="3:5" x14ac:dyDescent="0.35">
      <c r="C519" s="1">
        <f t="shared" ref="C519:C582" si="8">TIME(0,ROW()-3,0)</f>
        <v>0.35833333333333334</v>
      </c>
      <c r="D519" s="1" t="str">
        <f>IFERROR(INDEX(Table2[Zeitfenster],MATCH(Zeittafel[[#This Row],[Minute]],Table2[Start],1)),"")</f>
        <v>Schicht 1</v>
      </c>
      <c r="E519" s="4">
        <f>IF(LEFT(Zeittafel[[#This Row],[Zuordnung]],7)="Schicht",COUNTIF($D$7:D519,"Schicht*"),"")</f>
        <v>152</v>
      </c>
    </row>
    <row r="520" spans="3:5" x14ac:dyDescent="0.35">
      <c r="C520" s="1">
        <f t="shared" si="8"/>
        <v>0.35902777777777778</v>
      </c>
      <c r="D520" s="1" t="str">
        <f>IFERROR(INDEX(Table2[Zeitfenster],MATCH(Zeittafel[[#This Row],[Minute]],Table2[Start],1)),"")</f>
        <v>Schicht 1</v>
      </c>
      <c r="E520" s="4">
        <f>IF(LEFT(Zeittafel[[#This Row],[Zuordnung]],7)="Schicht",COUNTIF($D$7:D520,"Schicht*"),"")</f>
        <v>153</v>
      </c>
    </row>
    <row r="521" spans="3:5" x14ac:dyDescent="0.35">
      <c r="C521" s="1">
        <f t="shared" si="8"/>
        <v>0.35972222222222222</v>
      </c>
      <c r="D521" s="1" t="str">
        <f>IFERROR(INDEX(Table2[Zeitfenster],MATCH(Zeittafel[[#This Row],[Minute]],Table2[Start],1)),"")</f>
        <v>Schicht 1</v>
      </c>
      <c r="E521" s="4">
        <f>IF(LEFT(Zeittafel[[#This Row],[Zuordnung]],7)="Schicht",COUNTIF($D$7:D521,"Schicht*"),"")</f>
        <v>154</v>
      </c>
    </row>
    <row r="522" spans="3:5" x14ac:dyDescent="0.35">
      <c r="C522" s="1">
        <f t="shared" si="8"/>
        <v>0.36041666666666666</v>
      </c>
      <c r="D522" s="1" t="str">
        <f>IFERROR(INDEX(Table2[Zeitfenster],MATCH(Zeittafel[[#This Row],[Minute]],Table2[Start],1)),"")</f>
        <v>Schicht 1</v>
      </c>
      <c r="E522" s="4">
        <f>IF(LEFT(Zeittafel[[#This Row],[Zuordnung]],7)="Schicht",COUNTIF($D$7:D522,"Schicht*"),"")</f>
        <v>155</v>
      </c>
    </row>
    <row r="523" spans="3:5" x14ac:dyDescent="0.35">
      <c r="C523" s="1">
        <f t="shared" si="8"/>
        <v>0.3611111111111111</v>
      </c>
      <c r="D523" s="1" t="str">
        <f>IFERROR(INDEX(Table2[Zeitfenster],MATCH(Zeittafel[[#This Row],[Minute]],Table2[Start],1)),"")</f>
        <v>Schicht 1</v>
      </c>
      <c r="E523" s="4">
        <f>IF(LEFT(Zeittafel[[#This Row],[Zuordnung]],7)="Schicht",COUNTIF($D$7:D523,"Schicht*"),"")</f>
        <v>156</v>
      </c>
    </row>
    <row r="524" spans="3:5" x14ac:dyDescent="0.35">
      <c r="C524" s="1">
        <f t="shared" si="8"/>
        <v>0.36180555555555555</v>
      </c>
      <c r="D524" s="1" t="str">
        <f>IFERROR(INDEX(Table2[Zeitfenster],MATCH(Zeittafel[[#This Row],[Minute]],Table2[Start],1)),"")</f>
        <v>Schicht 1</v>
      </c>
      <c r="E524" s="4">
        <f>IF(LEFT(Zeittafel[[#This Row],[Zuordnung]],7)="Schicht",COUNTIF($D$7:D524,"Schicht*"),"")</f>
        <v>157</v>
      </c>
    </row>
    <row r="525" spans="3:5" x14ac:dyDescent="0.35">
      <c r="C525" s="1">
        <f t="shared" si="8"/>
        <v>0.36249999999999999</v>
      </c>
      <c r="D525" s="1" t="str">
        <f>IFERROR(INDEX(Table2[Zeitfenster],MATCH(Zeittafel[[#This Row],[Minute]],Table2[Start],1)),"")</f>
        <v>Schicht 1</v>
      </c>
      <c r="E525" s="4">
        <f>IF(LEFT(Zeittafel[[#This Row],[Zuordnung]],7)="Schicht",COUNTIF($D$7:D525,"Schicht*"),"")</f>
        <v>158</v>
      </c>
    </row>
    <row r="526" spans="3:5" x14ac:dyDescent="0.35">
      <c r="C526" s="1">
        <f t="shared" si="8"/>
        <v>0.36319444444444443</v>
      </c>
      <c r="D526" s="1" t="str">
        <f>IFERROR(INDEX(Table2[Zeitfenster],MATCH(Zeittafel[[#This Row],[Minute]],Table2[Start],1)),"")</f>
        <v>Schicht 1</v>
      </c>
      <c r="E526" s="4">
        <f>IF(LEFT(Zeittafel[[#This Row],[Zuordnung]],7)="Schicht",COUNTIF($D$7:D526,"Schicht*"),"")</f>
        <v>159</v>
      </c>
    </row>
    <row r="527" spans="3:5" x14ac:dyDescent="0.35">
      <c r="C527" s="1">
        <f t="shared" si="8"/>
        <v>0.36388888888888887</v>
      </c>
      <c r="D527" s="1" t="str">
        <f>IFERROR(INDEX(Table2[Zeitfenster],MATCH(Zeittafel[[#This Row],[Minute]],Table2[Start],1)),"")</f>
        <v>Schicht 1</v>
      </c>
      <c r="E527" s="4">
        <f>IF(LEFT(Zeittafel[[#This Row],[Zuordnung]],7)="Schicht",COUNTIF($D$7:D527,"Schicht*"),"")</f>
        <v>160</v>
      </c>
    </row>
    <row r="528" spans="3:5" x14ac:dyDescent="0.35">
      <c r="C528" s="1">
        <f t="shared" si="8"/>
        <v>0.36458333333333331</v>
      </c>
      <c r="D528" s="1" t="str">
        <f>IFERROR(INDEX(Table2[Zeitfenster],MATCH(Zeittafel[[#This Row],[Minute]],Table2[Start],1)),"")</f>
        <v>Schicht 1</v>
      </c>
      <c r="E528" s="4">
        <f>IF(LEFT(Zeittafel[[#This Row],[Zuordnung]],7)="Schicht",COUNTIF($D$7:D528,"Schicht*"),"")</f>
        <v>161</v>
      </c>
    </row>
    <row r="529" spans="3:5" x14ac:dyDescent="0.35">
      <c r="C529" s="1">
        <f t="shared" si="8"/>
        <v>0.36527777777777781</v>
      </c>
      <c r="D529" s="1" t="str">
        <f>IFERROR(INDEX(Table2[Zeitfenster],MATCH(Zeittafel[[#This Row],[Minute]],Table2[Start],1)),"")</f>
        <v>Schicht 1</v>
      </c>
      <c r="E529" s="4">
        <f>IF(LEFT(Zeittafel[[#This Row],[Zuordnung]],7)="Schicht",COUNTIF($D$7:D529,"Schicht*"),"")</f>
        <v>162</v>
      </c>
    </row>
    <row r="530" spans="3:5" x14ac:dyDescent="0.35">
      <c r="C530" s="1">
        <f t="shared" si="8"/>
        <v>0.3659722222222222</v>
      </c>
      <c r="D530" s="1" t="str">
        <f>IFERROR(INDEX(Table2[Zeitfenster],MATCH(Zeittafel[[#This Row],[Minute]],Table2[Start],1)),"")</f>
        <v>Schicht 1</v>
      </c>
      <c r="E530" s="4">
        <f>IF(LEFT(Zeittafel[[#This Row],[Zuordnung]],7)="Schicht",COUNTIF($D$7:D530,"Schicht*"),"")</f>
        <v>163</v>
      </c>
    </row>
    <row r="531" spans="3:5" x14ac:dyDescent="0.35">
      <c r="C531" s="1">
        <f t="shared" si="8"/>
        <v>0.3666666666666667</v>
      </c>
      <c r="D531" s="1" t="str">
        <f>IFERROR(INDEX(Table2[Zeitfenster],MATCH(Zeittafel[[#This Row],[Minute]],Table2[Start],1)),"")</f>
        <v>Schicht 1</v>
      </c>
      <c r="E531" s="4">
        <f>IF(LEFT(Zeittafel[[#This Row],[Zuordnung]],7)="Schicht",COUNTIF($D$7:D531,"Schicht*"),"")</f>
        <v>164</v>
      </c>
    </row>
    <row r="532" spans="3:5" x14ac:dyDescent="0.35">
      <c r="C532" s="1">
        <f t="shared" si="8"/>
        <v>0.36736111111111108</v>
      </c>
      <c r="D532" s="1" t="str">
        <f>IFERROR(INDEX(Table2[Zeitfenster],MATCH(Zeittafel[[#This Row],[Minute]],Table2[Start],1)),"")</f>
        <v>Schicht 1</v>
      </c>
      <c r="E532" s="4">
        <f>IF(LEFT(Zeittafel[[#This Row],[Zuordnung]],7)="Schicht",COUNTIF($D$7:D532,"Schicht*"),"")</f>
        <v>165</v>
      </c>
    </row>
    <row r="533" spans="3:5" x14ac:dyDescent="0.35">
      <c r="C533" s="1">
        <f t="shared" si="8"/>
        <v>0.36805555555555558</v>
      </c>
      <c r="D533" s="1" t="str">
        <f>IFERROR(INDEX(Table2[Zeitfenster],MATCH(Zeittafel[[#This Row],[Minute]],Table2[Start],1)),"")</f>
        <v>Schicht 1</v>
      </c>
      <c r="E533" s="4">
        <f>IF(LEFT(Zeittafel[[#This Row],[Zuordnung]],7)="Schicht",COUNTIF($D$7:D533,"Schicht*"),"")</f>
        <v>166</v>
      </c>
    </row>
    <row r="534" spans="3:5" x14ac:dyDescent="0.35">
      <c r="C534" s="1">
        <f t="shared" si="8"/>
        <v>0.36874999999999997</v>
      </c>
      <c r="D534" s="1" t="str">
        <f>IFERROR(INDEX(Table2[Zeitfenster],MATCH(Zeittafel[[#This Row],[Minute]],Table2[Start],1)),"")</f>
        <v>Schicht 1</v>
      </c>
      <c r="E534" s="4">
        <f>IF(LEFT(Zeittafel[[#This Row],[Zuordnung]],7)="Schicht",COUNTIF($D$7:D534,"Schicht*"),"")</f>
        <v>167</v>
      </c>
    </row>
    <row r="535" spans="3:5" x14ac:dyDescent="0.35">
      <c r="C535" s="1">
        <f t="shared" si="8"/>
        <v>0.36944444444444446</v>
      </c>
      <c r="D535" s="1" t="str">
        <f>IFERROR(INDEX(Table2[Zeitfenster],MATCH(Zeittafel[[#This Row],[Minute]],Table2[Start],1)),"")</f>
        <v>Schicht 1</v>
      </c>
      <c r="E535" s="4">
        <f>IF(LEFT(Zeittafel[[#This Row],[Zuordnung]],7)="Schicht",COUNTIF($D$7:D535,"Schicht*"),"")</f>
        <v>168</v>
      </c>
    </row>
    <row r="536" spans="3:5" x14ac:dyDescent="0.35">
      <c r="C536" s="1">
        <f t="shared" si="8"/>
        <v>0.37013888888888885</v>
      </c>
      <c r="D536" s="1" t="str">
        <f>IFERROR(INDEX(Table2[Zeitfenster],MATCH(Zeittafel[[#This Row],[Minute]],Table2[Start],1)),"")</f>
        <v>Schicht 1</v>
      </c>
      <c r="E536" s="4">
        <f>IF(LEFT(Zeittafel[[#This Row],[Zuordnung]],7)="Schicht",COUNTIF($D$7:D536,"Schicht*"),"")</f>
        <v>169</v>
      </c>
    </row>
    <row r="537" spans="3:5" x14ac:dyDescent="0.35">
      <c r="C537" s="1">
        <f t="shared" si="8"/>
        <v>0.37083333333333335</v>
      </c>
      <c r="D537" s="1" t="str">
        <f>IFERROR(INDEX(Table2[Zeitfenster],MATCH(Zeittafel[[#This Row],[Minute]],Table2[Start],1)),"")</f>
        <v>Schicht 1</v>
      </c>
      <c r="E537" s="4">
        <f>IF(LEFT(Zeittafel[[#This Row],[Zuordnung]],7)="Schicht",COUNTIF($D$7:D537,"Schicht*"),"")</f>
        <v>170</v>
      </c>
    </row>
    <row r="538" spans="3:5" x14ac:dyDescent="0.35">
      <c r="C538" s="1">
        <f t="shared" si="8"/>
        <v>0.37152777777777773</v>
      </c>
      <c r="D538" s="1" t="str">
        <f>IFERROR(INDEX(Table2[Zeitfenster],MATCH(Zeittafel[[#This Row],[Minute]],Table2[Start],1)),"")</f>
        <v>Schicht 1</v>
      </c>
      <c r="E538" s="4">
        <f>IF(LEFT(Zeittafel[[#This Row],[Zuordnung]],7)="Schicht",COUNTIF($D$7:D538,"Schicht*"),"")</f>
        <v>171</v>
      </c>
    </row>
    <row r="539" spans="3:5" x14ac:dyDescent="0.35">
      <c r="C539" s="1">
        <f t="shared" si="8"/>
        <v>0.37222222222222223</v>
      </c>
      <c r="D539" s="1" t="str">
        <f>IFERROR(INDEX(Table2[Zeitfenster],MATCH(Zeittafel[[#This Row],[Minute]],Table2[Start],1)),"")</f>
        <v>Schicht 1</v>
      </c>
      <c r="E539" s="4">
        <f>IF(LEFT(Zeittafel[[#This Row],[Zuordnung]],7)="Schicht",COUNTIF($D$7:D539,"Schicht*"),"")</f>
        <v>172</v>
      </c>
    </row>
    <row r="540" spans="3:5" x14ac:dyDescent="0.35">
      <c r="C540" s="1">
        <f t="shared" si="8"/>
        <v>0.37291666666666662</v>
      </c>
      <c r="D540" s="1" t="str">
        <f>IFERROR(INDEX(Table2[Zeitfenster],MATCH(Zeittafel[[#This Row],[Minute]],Table2[Start],1)),"")</f>
        <v>Schicht 1</v>
      </c>
      <c r="E540" s="4">
        <f>IF(LEFT(Zeittafel[[#This Row],[Zuordnung]],7)="Schicht",COUNTIF($D$7:D540,"Schicht*"),"")</f>
        <v>173</v>
      </c>
    </row>
    <row r="541" spans="3:5" x14ac:dyDescent="0.35">
      <c r="C541" s="1">
        <f t="shared" si="8"/>
        <v>0.37361111111111112</v>
      </c>
      <c r="D541" s="1" t="str">
        <f>IFERROR(INDEX(Table2[Zeitfenster],MATCH(Zeittafel[[#This Row],[Minute]],Table2[Start],1)),"")</f>
        <v>Schicht 1</v>
      </c>
      <c r="E541" s="4">
        <f>IF(LEFT(Zeittafel[[#This Row],[Zuordnung]],7)="Schicht",COUNTIF($D$7:D541,"Schicht*"),"")</f>
        <v>174</v>
      </c>
    </row>
    <row r="542" spans="3:5" x14ac:dyDescent="0.35">
      <c r="C542" s="1">
        <f t="shared" si="8"/>
        <v>0.3743055555555555</v>
      </c>
      <c r="D542" s="1" t="str">
        <f>IFERROR(INDEX(Table2[Zeitfenster],MATCH(Zeittafel[[#This Row],[Minute]],Table2[Start],1)),"")</f>
        <v>Schicht 1</v>
      </c>
      <c r="E542" s="4">
        <f>IF(LEFT(Zeittafel[[#This Row],[Zuordnung]],7)="Schicht",COUNTIF($D$7:D542,"Schicht*"),"")</f>
        <v>175</v>
      </c>
    </row>
    <row r="543" spans="3:5" x14ac:dyDescent="0.35">
      <c r="C543" s="1">
        <f t="shared" si="8"/>
        <v>0.375</v>
      </c>
      <c r="D543" s="1" t="str">
        <f>IFERROR(INDEX(Table2[Zeitfenster],MATCH(Zeittafel[[#This Row],[Minute]],Table2[Start],1)),"")</f>
        <v>Schicht 1</v>
      </c>
      <c r="E543" s="4">
        <f>IF(LEFT(Zeittafel[[#This Row],[Zuordnung]],7)="Schicht",COUNTIF($D$7:D543,"Schicht*"),"")</f>
        <v>176</v>
      </c>
    </row>
    <row r="544" spans="3:5" x14ac:dyDescent="0.35">
      <c r="C544" s="1">
        <f t="shared" si="8"/>
        <v>0.3756944444444445</v>
      </c>
      <c r="D544" s="1" t="str">
        <f>IFERROR(INDEX(Table2[Zeitfenster],MATCH(Zeittafel[[#This Row],[Minute]],Table2[Start],1)),"")</f>
        <v>Schicht 1</v>
      </c>
      <c r="E544" s="4">
        <f>IF(LEFT(Zeittafel[[#This Row],[Zuordnung]],7)="Schicht",COUNTIF($D$7:D544,"Schicht*"),"")</f>
        <v>177</v>
      </c>
    </row>
    <row r="545" spans="3:5" x14ac:dyDescent="0.35">
      <c r="C545" s="1">
        <f t="shared" si="8"/>
        <v>0.37638888888888888</v>
      </c>
      <c r="D545" s="1" t="str">
        <f>IFERROR(INDEX(Table2[Zeitfenster],MATCH(Zeittafel[[#This Row],[Minute]],Table2[Start],1)),"")</f>
        <v>Schicht 1</v>
      </c>
      <c r="E545" s="4">
        <f>IF(LEFT(Zeittafel[[#This Row],[Zuordnung]],7)="Schicht",COUNTIF($D$7:D545,"Schicht*"),"")</f>
        <v>178</v>
      </c>
    </row>
    <row r="546" spans="3:5" x14ac:dyDescent="0.35">
      <c r="C546" s="1">
        <f t="shared" si="8"/>
        <v>0.37708333333333338</v>
      </c>
      <c r="D546" s="1" t="str">
        <f>IFERROR(INDEX(Table2[Zeitfenster],MATCH(Zeittafel[[#This Row],[Minute]],Table2[Start],1)),"")</f>
        <v>Schicht 1</v>
      </c>
      <c r="E546" s="4">
        <f>IF(LEFT(Zeittafel[[#This Row],[Zuordnung]],7)="Schicht",COUNTIF($D$7:D546,"Schicht*"),"")</f>
        <v>179</v>
      </c>
    </row>
    <row r="547" spans="3:5" x14ac:dyDescent="0.35">
      <c r="C547" s="1">
        <f t="shared" si="8"/>
        <v>0.37777777777777777</v>
      </c>
      <c r="D547" s="1" t="str">
        <f>IFERROR(INDEX(Table2[Zeitfenster],MATCH(Zeittafel[[#This Row],[Minute]],Table2[Start],1)),"")</f>
        <v>Schicht 1</v>
      </c>
      <c r="E547" s="4">
        <f>IF(LEFT(Zeittafel[[#This Row],[Zuordnung]],7)="Schicht",COUNTIF($D$7:D547,"Schicht*"),"")</f>
        <v>180</v>
      </c>
    </row>
    <row r="548" spans="3:5" x14ac:dyDescent="0.35">
      <c r="C548" s="1">
        <f t="shared" si="8"/>
        <v>0.37847222222222227</v>
      </c>
      <c r="D548" s="1" t="str">
        <f>IFERROR(INDEX(Table2[Zeitfenster],MATCH(Zeittafel[[#This Row],[Minute]],Table2[Start],1)),"")</f>
        <v>Schicht 1</v>
      </c>
      <c r="E548" s="4">
        <f>IF(LEFT(Zeittafel[[#This Row],[Zuordnung]],7)="Schicht",COUNTIF($D$7:D548,"Schicht*"),"")</f>
        <v>181</v>
      </c>
    </row>
    <row r="549" spans="3:5" x14ac:dyDescent="0.35">
      <c r="C549" s="1">
        <f t="shared" si="8"/>
        <v>0.37916666666666665</v>
      </c>
      <c r="D549" s="1" t="str">
        <f>IFERROR(INDEX(Table2[Zeitfenster],MATCH(Zeittafel[[#This Row],[Minute]],Table2[Start],1)),"")</f>
        <v>Schicht 1</v>
      </c>
      <c r="E549" s="4">
        <f>IF(LEFT(Zeittafel[[#This Row],[Zuordnung]],7)="Schicht",COUNTIF($D$7:D549,"Schicht*"),"")</f>
        <v>182</v>
      </c>
    </row>
    <row r="550" spans="3:5" x14ac:dyDescent="0.35">
      <c r="C550" s="1">
        <f t="shared" si="8"/>
        <v>0.37986111111111115</v>
      </c>
      <c r="D550" s="1" t="str">
        <f>IFERROR(INDEX(Table2[Zeitfenster],MATCH(Zeittafel[[#This Row],[Minute]],Table2[Start],1)),"")</f>
        <v>Schicht 1</v>
      </c>
      <c r="E550" s="4">
        <f>IF(LEFT(Zeittafel[[#This Row],[Zuordnung]],7)="Schicht",COUNTIF($D$7:D550,"Schicht*"),"")</f>
        <v>183</v>
      </c>
    </row>
    <row r="551" spans="3:5" x14ac:dyDescent="0.35">
      <c r="C551" s="1">
        <f t="shared" si="8"/>
        <v>0.38055555555555554</v>
      </c>
      <c r="D551" s="1" t="str">
        <f>IFERROR(INDEX(Table2[Zeitfenster],MATCH(Zeittafel[[#This Row],[Minute]],Table2[Start],1)),"")</f>
        <v>Schicht 1</v>
      </c>
      <c r="E551" s="4">
        <f>IF(LEFT(Zeittafel[[#This Row],[Zuordnung]],7)="Schicht",COUNTIF($D$7:D551,"Schicht*"),"")</f>
        <v>184</v>
      </c>
    </row>
    <row r="552" spans="3:5" x14ac:dyDescent="0.35">
      <c r="C552" s="1">
        <f t="shared" si="8"/>
        <v>0.38125000000000003</v>
      </c>
      <c r="D552" s="1" t="str">
        <f>IFERROR(INDEX(Table2[Zeitfenster],MATCH(Zeittafel[[#This Row],[Minute]],Table2[Start],1)),"")</f>
        <v>Schicht 1</v>
      </c>
      <c r="E552" s="4">
        <f>IF(LEFT(Zeittafel[[#This Row],[Zuordnung]],7)="Schicht",COUNTIF($D$7:D552,"Schicht*"),"")</f>
        <v>185</v>
      </c>
    </row>
    <row r="553" spans="3:5" x14ac:dyDescent="0.35">
      <c r="C553" s="1">
        <f t="shared" si="8"/>
        <v>0.38194444444444442</v>
      </c>
      <c r="D553" s="1" t="str">
        <f>IFERROR(INDEX(Table2[Zeitfenster],MATCH(Zeittafel[[#This Row],[Minute]],Table2[Start],1)),"")</f>
        <v>Schicht 1</v>
      </c>
      <c r="E553" s="4">
        <f>IF(LEFT(Zeittafel[[#This Row],[Zuordnung]],7)="Schicht",COUNTIF($D$7:D553,"Schicht*"),"")</f>
        <v>186</v>
      </c>
    </row>
    <row r="554" spans="3:5" x14ac:dyDescent="0.35">
      <c r="C554" s="1">
        <f t="shared" si="8"/>
        <v>0.38263888888888892</v>
      </c>
      <c r="D554" s="1" t="str">
        <f>IFERROR(INDEX(Table2[Zeitfenster],MATCH(Zeittafel[[#This Row],[Minute]],Table2[Start],1)),"")</f>
        <v>Schicht 1</v>
      </c>
      <c r="E554" s="4">
        <f>IF(LEFT(Zeittafel[[#This Row],[Zuordnung]],7)="Schicht",COUNTIF($D$7:D554,"Schicht*"),"")</f>
        <v>187</v>
      </c>
    </row>
    <row r="555" spans="3:5" x14ac:dyDescent="0.35">
      <c r="C555" s="1">
        <f t="shared" si="8"/>
        <v>0.3833333333333333</v>
      </c>
      <c r="D555" s="1" t="str">
        <f>IFERROR(INDEX(Table2[Zeitfenster],MATCH(Zeittafel[[#This Row],[Minute]],Table2[Start],1)),"")</f>
        <v>Schicht 1</v>
      </c>
      <c r="E555" s="4">
        <f>IF(LEFT(Zeittafel[[#This Row],[Zuordnung]],7)="Schicht",COUNTIF($D$7:D555,"Schicht*"),"")</f>
        <v>188</v>
      </c>
    </row>
    <row r="556" spans="3:5" x14ac:dyDescent="0.35">
      <c r="C556" s="1">
        <f t="shared" si="8"/>
        <v>0.3840277777777778</v>
      </c>
      <c r="D556" s="1" t="str">
        <f>IFERROR(INDEX(Table2[Zeitfenster],MATCH(Zeittafel[[#This Row],[Minute]],Table2[Start],1)),"")</f>
        <v>Schicht 1</v>
      </c>
      <c r="E556" s="4">
        <f>IF(LEFT(Zeittafel[[#This Row],[Zuordnung]],7)="Schicht",COUNTIF($D$7:D556,"Schicht*"),"")</f>
        <v>189</v>
      </c>
    </row>
    <row r="557" spans="3:5" x14ac:dyDescent="0.35">
      <c r="C557" s="1">
        <f t="shared" si="8"/>
        <v>0.38472222222222219</v>
      </c>
      <c r="D557" s="1" t="str">
        <f>IFERROR(INDEX(Table2[Zeitfenster],MATCH(Zeittafel[[#This Row],[Minute]],Table2[Start],1)),"")</f>
        <v>Schicht 1</v>
      </c>
      <c r="E557" s="4">
        <f>IF(LEFT(Zeittafel[[#This Row],[Zuordnung]],7)="Schicht",COUNTIF($D$7:D557,"Schicht*"),"")</f>
        <v>190</v>
      </c>
    </row>
    <row r="558" spans="3:5" x14ac:dyDescent="0.35">
      <c r="C558" s="1">
        <f t="shared" si="8"/>
        <v>0.38541666666666669</v>
      </c>
      <c r="D558" s="1" t="str">
        <f>IFERROR(INDEX(Table2[Zeitfenster],MATCH(Zeittafel[[#This Row],[Minute]],Table2[Start],1)),"")</f>
        <v>Schicht 1</v>
      </c>
      <c r="E558" s="4">
        <f>IF(LEFT(Zeittafel[[#This Row],[Zuordnung]],7)="Schicht",COUNTIF($D$7:D558,"Schicht*"),"")</f>
        <v>191</v>
      </c>
    </row>
    <row r="559" spans="3:5" x14ac:dyDescent="0.35">
      <c r="C559" s="1">
        <f t="shared" si="8"/>
        <v>0.38611111111111113</v>
      </c>
      <c r="D559" s="1" t="str">
        <f>IFERROR(INDEX(Table2[Zeitfenster],MATCH(Zeittafel[[#This Row],[Minute]],Table2[Start],1)),"")</f>
        <v>Schicht 1</v>
      </c>
      <c r="E559" s="4">
        <f>IF(LEFT(Zeittafel[[#This Row],[Zuordnung]],7)="Schicht",COUNTIF($D$7:D559,"Schicht*"),"")</f>
        <v>192</v>
      </c>
    </row>
    <row r="560" spans="3:5" x14ac:dyDescent="0.35">
      <c r="C560" s="1">
        <f t="shared" si="8"/>
        <v>0.38680555555555557</v>
      </c>
      <c r="D560" s="1" t="str">
        <f>IFERROR(INDEX(Table2[Zeitfenster],MATCH(Zeittafel[[#This Row],[Minute]],Table2[Start],1)),"")</f>
        <v>Schicht 1</v>
      </c>
      <c r="E560" s="4">
        <f>IF(LEFT(Zeittafel[[#This Row],[Zuordnung]],7)="Schicht",COUNTIF($D$7:D560,"Schicht*"),"")</f>
        <v>193</v>
      </c>
    </row>
    <row r="561" spans="3:5" x14ac:dyDescent="0.35">
      <c r="C561" s="1">
        <f t="shared" si="8"/>
        <v>0.38750000000000001</v>
      </c>
      <c r="D561" s="1" t="str">
        <f>IFERROR(INDEX(Table2[Zeitfenster],MATCH(Zeittafel[[#This Row],[Minute]],Table2[Start],1)),"")</f>
        <v>Schicht 1</v>
      </c>
      <c r="E561" s="4">
        <f>IF(LEFT(Zeittafel[[#This Row],[Zuordnung]],7)="Schicht",COUNTIF($D$7:D561,"Schicht*"),"")</f>
        <v>194</v>
      </c>
    </row>
    <row r="562" spans="3:5" x14ac:dyDescent="0.35">
      <c r="C562" s="1">
        <f t="shared" si="8"/>
        <v>0.38819444444444445</v>
      </c>
      <c r="D562" s="1" t="str">
        <f>IFERROR(INDEX(Table2[Zeitfenster],MATCH(Zeittafel[[#This Row],[Minute]],Table2[Start],1)),"")</f>
        <v>Schicht 1</v>
      </c>
      <c r="E562" s="4">
        <f>IF(LEFT(Zeittafel[[#This Row],[Zuordnung]],7)="Schicht",COUNTIF($D$7:D562,"Schicht*"),"")</f>
        <v>195</v>
      </c>
    </row>
    <row r="563" spans="3:5" x14ac:dyDescent="0.35">
      <c r="C563" s="1">
        <f t="shared" si="8"/>
        <v>0.3888888888888889</v>
      </c>
      <c r="D563" s="1" t="str">
        <f>IFERROR(INDEX(Table2[Zeitfenster],MATCH(Zeittafel[[#This Row],[Minute]],Table2[Start],1)),"")</f>
        <v>Schicht 1</v>
      </c>
      <c r="E563" s="4">
        <f>IF(LEFT(Zeittafel[[#This Row],[Zuordnung]],7)="Schicht",COUNTIF($D$7:D563,"Schicht*"),"")</f>
        <v>196</v>
      </c>
    </row>
    <row r="564" spans="3:5" x14ac:dyDescent="0.35">
      <c r="C564" s="1">
        <f t="shared" si="8"/>
        <v>0.38958333333333334</v>
      </c>
      <c r="D564" s="1" t="str">
        <f>IFERROR(INDEX(Table2[Zeitfenster],MATCH(Zeittafel[[#This Row],[Minute]],Table2[Start],1)),"")</f>
        <v>Schicht 1</v>
      </c>
      <c r="E564" s="4">
        <f>IF(LEFT(Zeittafel[[#This Row],[Zuordnung]],7)="Schicht",COUNTIF($D$7:D564,"Schicht*"),"")</f>
        <v>197</v>
      </c>
    </row>
    <row r="565" spans="3:5" x14ac:dyDescent="0.35">
      <c r="C565" s="1">
        <f t="shared" si="8"/>
        <v>0.39027777777777778</v>
      </c>
      <c r="D565" s="1" t="str">
        <f>IFERROR(INDEX(Table2[Zeitfenster],MATCH(Zeittafel[[#This Row],[Minute]],Table2[Start],1)),"")</f>
        <v>Schicht 1</v>
      </c>
      <c r="E565" s="4">
        <f>IF(LEFT(Zeittafel[[#This Row],[Zuordnung]],7)="Schicht",COUNTIF($D$7:D565,"Schicht*"),"")</f>
        <v>198</v>
      </c>
    </row>
    <row r="566" spans="3:5" x14ac:dyDescent="0.35">
      <c r="C566" s="1">
        <f t="shared" si="8"/>
        <v>0.39097222222222222</v>
      </c>
      <c r="D566" s="1" t="str">
        <f>IFERROR(INDEX(Table2[Zeitfenster],MATCH(Zeittafel[[#This Row],[Minute]],Table2[Start],1)),"")</f>
        <v>Schicht 1</v>
      </c>
      <c r="E566" s="4">
        <f>IF(LEFT(Zeittafel[[#This Row],[Zuordnung]],7)="Schicht",COUNTIF($D$7:D566,"Schicht*"),"")</f>
        <v>199</v>
      </c>
    </row>
    <row r="567" spans="3:5" x14ac:dyDescent="0.35">
      <c r="C567" s="1">
        <f t="shared" si="8"/>
        <v>0.39166666666666666</v>
      </c>
      <c r="D567" s="1" t="str">
        <f>IFERROR(INDEX(Table2[Zeitfenster],MATCH(Zeittafel[[#This Row],[Minute]],Table2[Start],1)),"")</f>
        <v>Schicht 1</v>
      </c>
      <c r="E567" s="4">
        <f>IF(LEFT(Zeittafel[[#This Row],[Zuordnung]],7)="Schicht",COUNTIF($D$7:D567,"Schicht*"),"")</f>
        <v>200</v>
      </c>
    </row>
    <row r="568" spans="3:5" x14ac:dyDescent="0.35">
      <c r="C568" s="1">
        <f t="shared" si="8"/>
        <v>0.3923611111111111</v>
      </c>
      <c r="D568" s="1" t="str">
        <f>IFERROR(INDEX(Table2[Zeitfenster],MATCH(Zeittafel[[#This Row],[Minute]],Table2[Start],1)),"")</f>
        <v>Schicht 1</v>
      </c>
      <c r="E568" s="4">
        <f>IF(LEFT(Zeittafel[[#This Row],[Zuordnung]],7)="Schicht",COUNTIF($D$7:D568,"Schicht*"),"")</f>
        <v>201</v>
      </c>
    </row>
    <row r="569" spans="3:5" x14ac:dyDescent="0.35">
      <c r="C569" s="1">
        <f t="shared" si="8"/>
        <v>0.39305555555555555</v>
      </c>
      <c r="D569" s="1" t="str">
        <f>IFERROR(INDEX(Table2[Zeitfenster],MATCH(Zeittafel[[#This Row],[Minute]],Table2[Start],1)),"")</f>
        <v>Schicht 1</v>
      </c>
      <c r="E569" s="4">
        <f>IF(LEFT(Zeittafel[[#This Row],[Zuordnung]],7)="Schicht",COUNTIF($D$7:D569,"Schicht*"),"")</f>
        <v>202</v>
      </c>
    </row>
    <row r="570" spans="3:5" x14ac:dyDescent="0.35">
      <c r="C570" s="1">
        <f t="shared" si="8"/>
        <v>0.39374999999999999</v>
      </c>
      <c r="D570" s="1" t="str">
        <f>IFERROR(INDEX(Table2[Zeitfenster],MATCH(Zeittafel[[#This Row],[Minute]],Table2[Start],1)),"")</f>
        <v>Schicht 1</v>
      </c>
      <c r="E570" s="4">
        <f>IF(LEFT(Zeittafel[[#This Row],[Zuordnung]],7)="Schicht",COUNTIF($D$7:D570,"Schicht*"),"")</f>
        <v>203</v>
      </c>
    </row>
    <row r="571" spans="3:5" x14ac:dyDescent="0.35">
      <c r="C571" s="1">
        <f t="shared" si="8"/>
        <v>0.39444444444444443</v>
      </c>
      <c r="D571" s="1" t="str">
        <f>IFERROR(INDEX(Table2[Zeitfenster],MATCH(Zeittafel[[#This Row],[Minute]],Table2[Start],1)),"")</f>
        <v>Schicht 1</v>
      </c>
      <c r="E571" s="4">
        <f>IF(LEFT(Zeittafel[[#This Row],[Zuordnung]],7)="Schicht",COUNTIF($D$7:D571,"Schicht*"),"")</f>
        <v>204</v>
      </c>
    </row>
    <row r="572" spans="3:5" x14ac:dyDescent="0.35">
      <c r="C572" s="1">
        <f t="shared" si="8"/>
        <v>0.39513888888888887</v>
      </c>
      <c r="D572" s="1" t="str">
        <f>IFERROR(INDEX(Table2[Zeitfenster],MATCH(Zeittafel[[#This Row],[Minute]],Table2[Start],1)),"")</f>
        <v>Schicht 1</v>
      </c>
      <c r="E572" s="4">
        <f>IF(LEFT(Zeittafel[[#This Row],[Zuordnung]],7)="Schicht",COUNTIF($D$7:D572,"Schicht*"),"")</f>
        <v>205</v>
      </c>
    </row>
    <row r="573" spans="3:5" x14ac:dyDescent="0.35">
      <c r="C573" s="1">
        <f t="shared" si="8"/>
        <v>0.39583333333333331</v>
      </c>
      <c r="D573" s="1" t="str">
        <f>IFERROR(INDEX(Table2[Zeitfenster],MATCH(Zeittafel[[#This Row],[Minute]],Table2[Start],1)),"")</f>
        <v>Schicht 1</v>
      </c>
      <c r="E573" s="4">
        <f>IF(LEFT(Zeittafel[[#This Row],[Zuordnung]],7)="Schicht",COUNTIF($D$7:D573,"Schicht*"),"")</f>
        <v>206</v>
      </c>
    </row>
    <row r="574" spans="3:5" x14ac:dyDescent="0.35">
      <c r="C574" s="1">
        <f t="shared" si="8"/>
        <v>0.39652777777777781</v>
      </c>
      <c r="D574" s="1" t="str">
        <f>IFERROR(INDEX(Table2[Zeitfenster],MATCH(Zeittafel[[#This Row],[Minute]],Table2[Start],1)),"")</f>
        <v>Schicht 1</v>
      </c>
      <c r="E574" s="4">
        <f>IF(LEFT(Zeittafel[[#This Row],[Zuordnung]],7)="Schicht",COUNTIF($D$7:D574,"Schicht*"),"")</f>
        <v>207</v>
      </c>
    </row>
    <row r="575" spans="3:5" x14ac:dyDescent="0.35">
      <c r="C575" s="1">
        <f t="shared" si="8"/>
        <v>0.3972222222222222</v>
      </c>
      <c r="D575" s="1" t="str">
        <f>IFERROR(INDEX(Table2[Zeitfenster],MATCH(Zeittafel[[#This Row],[Minute]],Table2[Start],1)),"")</f>
        <v>Schicht 1</v>
      </c>
      <c r="E575" s="4">
        <f>IF(LEFT(Zeittafel[[#This Row],[Zuordnung]],7)="Schicht",COUNTIF($D$7:D575,"Schicht*"),"")</f>
        <v>208</v>
      </c>
    </row>
    <row r="576" spans="3:5" x14ac:dyDescent="0.35">
      <c r="C576" s="1">
        <f t="shared" si="8"/>
        <v>0.3979166666666667</v>
      </c>
      <c r="D576" s="1" t="str">
        <f>IFERROR(INDEX(Table2[Zeitfenster],MATCH(Zeittafel[[#This Row],[Minute]],Table2[Start],1)),"")</f>
        <v>Schicht 1</v>
      </c>
      <c r="E576" s="4">
        <f>IF(LEFT(Zeittafel[[#This Row],[Zuordnung]],7)="Schicht",COUNTIF($D$7:D576,"Schicht*"),"")</f>
        <v>209</v>
      </c>
    </row>
    <row r="577" spans="3:5" x14ac:dyDescent="0.35">
      <c r="C577" s="1">
        <f t="shared" si="8"/>
        <v>0.39861111111111108</v>
      </c>
      <c r="D577" s="1" t="str">
        <f>IFERROR(INDEX(Table2[Zeitfenster],MATCH(Zeittafel[[#This Row],[Minute]],Table2[Start],1)),"")</f>
        <v>Schicht 1</v>
      </c>
      <c r="E577" s="4">
        <f>IF(LEFT(Zeittafel[[#This Row],[Zuordnung]],7)="Schicht",COUNTIF($D$7:D577,"Schicht*"),"")</f>
        <v>210</v>
      </c>
    </row>
    <row r="578" spans="3:5" x14ac:dyDescent="0.35">
      <c r="C578" s="1">
        <f t="shared" si="8"/>
        <v>0.39930555555555558</v>
      </c>
      <c r="D578" s="1" t="str">
        <f>IFERROR(INDEX(Table2[Zeitfenster],MATCH(Zeittafel[[#This Row],[Minute]],Table2[Start],1)),"")</f>
        <v>Schicht 1</v>
      </c>
      <c r="E578" s="4">
        <f>IF(LEFT(Zeittafel[[#This Row],[Zuordnung]],7)="Schicht",COUNTIF($D$7:D578,"Schicht*"),"")</f>
        <v>211</v>
      </c>
    </row>
    <row r="579" spans="3:5" x14ac:dyDescent="0.35">
      <c r="C579" s="1">
        <f t="shared" si="8"/>
        <v>0.39999999999999997</v>
      </c>
      <c r="D579" s="1" t="str">
        <f>IFERROR(INDEX(Table2[Zeitfenster],MATCH(Zeittafel[[#This Row],[Minute]],Table2[Start],1)),"")</f>
        <v>Schicht 1</v>
      </c>
      <c r="E579" s="4">
        <f>IF(LEFT(Zeittafel[[#This Row],[Zuordnung]],7)="Schicht",COUNTIF($D$7:D579,"Schicht*"),"")</f>
        <v>212</v>
      </c>
    </row>
    <row r="580" spans="3:5" x14ac:dyDescent="0.35">
      <c r="C580" s="1">
        <f t="shared" si="8"/>
        <v>0.40069444444444446</v>
      </c>
      <c r="D580" s="1" t="str">
        <f>IFERROR(INDEX(Table2[Zeitfenster],MATCH(Zeittafel[[#This Row],[Minute]],Table2[Start],1)),"")</f>
        <v>Schicht 1</v>
      </c>
      <c r="E580" s="4">
        <f>IF(LEFT(Zeittafel[[#This Row],[Zuordnung]],7)="Schicht",COUNTIF($D$7:D580,"Schicht*"),"")</f>
        <v>213</v>
      </c>
    </row>
    <row r="581" spans="3:5" x14ac:dyDescent="0.35">
      <c r="C581" s="1">
        <f t="shared" si="8"/>
        <v>0.40138888888888885</v>
      </c>
      <c r="D581" s="1" t="str">
        <f>IFERROR(INDEX(Table2[Zeitfenster],MATCH(Zeittafel[[#This Row],[Minute]],Table2[Start],1)),"")</f>
        <v>Schicht 1</v>
      </c>
      <c r="E581" s="4">
        <f>IF(LEFT(Zeittafel[[#This Row],[Zuordnung]],7)="Schicht",COUNTIF($D$7:D581,"Schicht*"),"")</f>
        <v>214</v>
      </c>
    </row>
    <row r="582" spans="3:5" x14ac:dyDescent="0.35">
      <c r="C582" s="1">
        <f t="shared" si="8"/>
        <v>0.40208333333333335</v>
      </c>
      <c r="D582" s="1" t="str">
        <f>IFERROR(INDEX(Table2[Zeitfenster],MATCH(Zeittafel[[#This Row],[Minute]],Table2[Start],1)),"")</f>
        <v>Schicht 1</v>
      </c>
      <c r="E582" s="4">
        <f>IF(LEFT(Zeittafel[[#This Row],[Zuordnung]],7)="Schicht",COUNTIF($D$7:D582,"Schicht*"),"")</f>
        <v>215</v>
      </c>
    </row>
    <row r="583" spans="3:5" x14ac:dyDescent="0.35">
      <c r="C583" s="1">
        <f t="shared" ref="C583:C646" si="9">TIME(0,ROW()-3,0)</f>
        <v>0.40277777777777773</v>
      </c>
      <c r="D583" s="1" t="str">
        <f>IFERROR(INDEX(Table2[Zeitfenster],MATCH(Zeittafel[[#This Row],[Minute]],Table2[Start],1)),"")</f>
        <v>Schicht 1</v>
      </c>
      <c r="E583" s="4">
        <f>IF(LEFT(Zeittafel[[#This Row],[Zuordnung]],7)="Schicht",COUNTIF($D$7:D583,"Schicht*"),"")</f>
        <v>216</v>
      </c>
    </row>
    <row r="584" spans="3:5" x14ac:dyDescent="0.35">
      <c r="C584" s="1">
        <f t="shared" si="9"/>
        <v>0.40347222222222223</v>
      </c>
      <c r="D584" s="1" t="str">
        <f>IFERROR(INDEX(Table2[Zeitfenster],MATCH(Zeittafel[[#This Row],[Minute]],Table2[Start],1)),"")</f>
        <v>Schicht 1</v>
      </c>
      <c r="E584" s="4">
        <f>IF(LEFT(Zeittafel[[#This Row],[Zuordnung]],7)="Schicht",COUNTIF($D$7:D584,"Schicht*"),"")</f>
        <v>217</v>
      </c>
    </row>
    <row r="585" spans="3:5" x14ac:dyDescent="0.35">
      <c r="C585" s="1">
        <f t="shared" si="9"/>
        <v>0.40416666666666662</v>
      </c>
      <c r="D585" s="1" t="str">
        <f>IFERROR(INDEX(Table2[Zeitfenster],MATCH(Zeittafel[[#This Row],[Minute]],Table2[Start],1)),"")</f>
        <v>Schicht 1</v>
      </c>
      <c r="E585" s="4">
        <f>IF(LEFT(Zeittafel[[#This Row],[Zuordnung]],7)="Schicht",COUNTIF($D$7:D585,"Schicht*"),"")</f>
        <v>218</v>
      </c>
    </row>
    <row r="586" spans="3:5" x14ac:dyDescent="0.35">
      <c r="C586" s="1">
        <f t="shared" si="9"/>
        <v>0.40486111111111112</v>
      </c>
      <c r="D586" s="1" t="str">
        <f>IFERROR(INDEX(Table2[Zeitfenster],MATCH(Zeittafel[[#This Row],[Minute]],Table2[Start],1)),"")</f>
        <v>Schicht 1</v>
      </c>
      <c r="E586" s="4">
        <f>IF(LEFT(Zeittafel[[#This Row],[Zuordnung]],7)="Schicht",COUNTIF($D$7:D586,"Schicht*"),"")</f>
        <v>219</v>
      </c>
    </row>
    <row r="587" spans="3:5" x14ac:dyDescent="0.35">
      <c r="C587" s="1">
        <f t="shared" si="9"/>
        <v>0.4055555555555555</v>
      </c>
      <c r="D587" s="1" t="str">
        <f>IFERROR(INDEX(Table2[Zeitfenster],MATCH(Zeittafel[[#This Row],[Minute]],Table2[Start],1)),"")</f>
        <v>Schicht 1</v>
      </c>
      <c r="E587" s="4">
        <f>IF(LEFT(Zeittafel[[#This Row],[Zuordnung]],7)="Schicht",COUNTIF($D$7:D587,"Schicht*"),"")</f>
        <v>220</v>
      </c>
    </row>
    <row r="588" spans="3:5" x14ac:dyDescent="0.35">
      <c r="C588" s="1">
        <f t="shared" si="9"/>
        <v>0.40625</v>
      </c>
      <c r="D588" s="1" t="str">
        <f>IFERROR(INDEX(Table2[Zeitfenster],MATCH(Zeittafel[[#This Row],[Minute]],Table2[Start],1)),"")</f>
        <v>Schicht 1</v>
      </c>
      <c r="E588" s="4">
        <f>IF(LEFT(Zeittafel[[#This Row],[Zuordnung]],7)="Schicht",COUNTIF($D$7:D588,"Schicht*"),"")</f>
        <v>221</v>
      </c>
    </row>
    <row r="589" spans="3:5" x14ac:dyDescent="0.35">
      <c r="C589" s="1">
        <f t="shared" si="9"/>
        <v>0.4069444444444445</v>
      </c>
      <c r="D589" s="1" t="str">
        <f>IFERROR(INDEX(Table2[Zeitfenster],MATCH(Zeittafel[[#This Row],[Minute]],Table2[Start],1)),"")</f>
        <v>Schicht 1</v>
      </c>
      <c r="E589" s="4">
        <f>IF(LEFT(Zeittafel[[#This Row],[Zuordnung]],7)="Schicht",COUNTIF($D$7:D589,"Schicht*"),"")</f>
        <v>222</v>
      </c>
    </row>
    <row r="590" spans="3:5" x14ac:dyDescent="0.35">
      <c r="C590" s="1">
        <f t="shared" si="9"/>
        <v>0.40763888888888888</v>
      </c>
      <c r="D590" s="1" t="str">
        <f>IFERROR(INDEX(Table2[Zeitfenster],MATCH(Zeittafel[[#This Row],[Minute]],Table2[Start],1)),"")</f>
        <v>Schicht 1</v>
      </c>
      <c r="E590" s="4">
        <f>IF(LEFT(Zeittafel[[#This Row],[Zuordnung]],7)="Schicht",COUNTIF($D$7:D590,"Schicht*"),"")</f>
        <v>223</v>
      </c>
    </row>
    <row r="591" spans="3:5" x14ac:dyDescent="0.35">
      <c r="C591" s="1">
        <f t="shared" si="9"/>
        <v>0.40833333333333338</v>
      </c>
      <c r="D591" s="1" t="str">
        <f>IFERROR(INDEX(Table2[Zeitfenster],MATCH(Zeittafel[[#This Row],[Minute]],Table2[Start],1)),"")</f>
        <v>Schicht 1</v>
      </c>
      <c r="E591" s="4">
        <f>IF(LEFT(Zeittafel[[#This Row],[Zuordnung]],7)="Schicht",COUNTIF($D$7:D591,"Schicht*"),"")</f>
        <v>224</v>
      </c>
    </row>
    <row r="592" spans="3:5" x14ac:dyDescent="0.35">
      <c r="C592" s="1">
        <f t="shared" si="9"/>
        <v>0.40902777777777777</v>
      </c>
      <c r="D592" s="1" t="str">
        <f>IFERROR(INDEX(Table2[Zeitfenster],MATCH(Zeittafel[[#This Row],[Minute]],Table2[Start],1)),"")</f>
        <v>Schicht 1</v>
      </c>
      <c r="E592" s="4">
        <f>IF(LEFT(Zeittafel[[#This Row],[Zuordnung]],7)="Schicht",COUNTIF($D$7:D592,"Schicht*"),"")</f>
        <v>225</v>
      </c>
    </row>
    <row r="593" spans="3:5" x14ac:dyDescent="0.35">
      <c r="C593" s="1">
        <f t="shared" si="9"/>
        <v>0.40972222222222227</v>
      </c>
      <c r="D593" s="1" t="str">
        <f>IFERROR(INDEX(Table2[Zeitfenster],MATCH(Zeittafel[[#This Row],[Minute]],Table2[Start],1)),"")</f>
        <v>Schicht 1</v>
      </c>
      <c r="E593" s="4">
        <f>IF(LEFT(Zeittafel[[#This Row],[Zuordnung]],7)="Schicht",COUNTIF($D$7:D593,"Schicht*"),"")</f>
        <v>226</v>
      </c>
    </row>
    <row r="594" spans="3:5" x14ac:dyDescent="0.35">
      <c r="C594" s="1">
        <f t="shared" si="9"/>
        <v>0.41041666666666665</v>
      </c>
      <c r="D594" s="1" t="str">
        <f>IFERROR(INDEX(Table2[Zeitfenster],MATCH(Zeittafel[[#This Row],[Minute]],Table2[Start],1)),"")</f>
        <v>Schicht 1</v>
      </c>
      <c r="E594" s="4">
        <f>IF(LEFT(Zeittafel[[#This Row],[Zuordnung]],7)="Schicht",COUNTIF($D$7:D594,"Schicht*"),"")</f>
        <v>227</v>
      </c>
    </row>
    <row r="595" spans="3:5" x14ac:dyDescent="0.35">
      <c r="C595" s="1">
        <f t="shared" si="9"/>
        <v>0.41111111111111115</v>
      </c>
      <c r="D595" s="1" t="str">
        <f>IFERROR(INDEX(Table2[Zeitfenster],MATCH(Zeittafel[[#This Row],[Minute]],Table2[Start],1)),"")</f>
        <v>Schicht 1</v>
      </c>
      <c r="E595" s="4">
        <f>IF(LEFT(Zeittafel[[#This Row],[Zuordnung]],7)="Schicht",COUNTIF($D$7:D595,"Schicht*"),"")</f>
        <v>228</v>
      </c>
    </row>
    <row r="596" spans="3:5" x14ac:dyDescent="0.35">
      <c r="C596" s="1">
        <f t="shared" si="9"/>
        <v>0.41180555555555554</v>
      </c>
      <c r="D596" s="1" t="str">
        <f>IFERROR(INDEX(Table2[Zeitfenster],MATCH(Zeittafel[[#This Row],[Minute]],Table2[Start],1)),"")</f>
        <v>Schicht 1</v>
      </c>
      <c r="E596" s="4">
        <f>IF(LEFT(Zeittafel[[#This Row],[Zuordnung]],7)="Schicht",COUNTIF($D$7:D596,"Schicht*"),"")</f>
        <v>229</v>
      </c>
    </row>
    <row r="597" spans="3:5" x14ac:dyDescent="0.35">
      <c r="C597" s="1">
        <f t="shared" si="9"/>
        <v>0.41250000000000003</v>
      </c>
      <c r="D597" s="1" t="str">
        <f>IFERROR(INDEX(Table2[Zeitfenster],MATCH(Zeittafel[[#This Row],[Minute]],Table2[Start],1)),"")</f>
        <v>Schicht 1</v>
      </c>
      <c r="E597" s="4">
        <f>IF(LEFT(Zeittafel[[#This Row],[Zuordnung]],7)="Schicht",COUNTIF($D$7:D597,"Schicht*"),"")</f>
        <v>230</v>
      </c>
    </row>
    <row r="598" spans="3:5" x14ac:dyDescent="0.35">
      <c r="C598" s="1">
        <f t="shared" si="9"/>
        <v>0.41319444444444442</v>
      </c>
      <c r="D598" s="1" t="str">
        <f>IFERROR(INDEX(Table2[Zeitfenster],MATCH(Zeittafel[[#This Row],[Minute]],Table2[Start],1)),"")</f>
        <v>Schicht 1</v>
      </c>
      <c r="E598" s="4">
        <f>IF(LEFT(Zeittafel[[#This Row],[Zuordnung]],7)="Schicht",COUNTIF($D$7:D598,"Schicht*"),"")</f>
        <v>231</v>
      </c>
    </row>
    <row r="599" spans="3:5" x14ac:dyDescent="0.35">
      <c r="C599" s="1">
        <f t="shared" si="9"/>
        <v>0.41388888888888892</v>
      </c>
      <c r="D599" s="1" t="str">
        <f>IFERROR(INDEX(Table2[Zeitfenster],MATCH(Zeittafel[[#This Row],[Minute]],Table2[Start],1)),"")</f>
        <v>Schicht 1</v>
      </c>
      <c r="E599" s="4">
        <f>IF(LEFT(Zeittafel[[#This Row],[Zuordnung]],7)="Schicht",COUNTIF($D$7:D599,"Schicht*"),"")</f>
        <v>232</v>
      </c>
    </row>
    <row r="600" spans="3:5" x14ac:dyDescent="0.35">
      <c r="C600" s="1">
        <f t="shared" si="9"/>
        <v>0.4145833333333333</v>
      </c>
      <c r="D600" s="1" t="str">
        <f>IFERROR(INDEX(Table2[Zeitfenster],MATCH(Zeittafel[[#This Row],[Minute]],Table2[Start],1)),"")</f>
        <v>Schicht 1</v>
      </c>
      <c r="E600" s="4">
        <f>IF(LEFT(Zeittafel[[#This Row],[Zuordnung]],7)="Schicht",COUNTIF($D$7:D600,"Schicht*"),"")</f>
        <v>233</v>
      </c>
    </row>
    <row r="601" spans="3:5" x14ac:dyDescent="0.35">
      <c r="C601" s="1">
        <f t="shared" si="9"/>
        <v>0.4152777777777778</v>
      </c>
      <c r="D601" s="1" t="str">
        <f>IFERROR(INDEX(Table2[Zeitfenster],MATCH(Zeittafel[[#This Row],[Minute]],Table2[Start],1)),"")</f>
        <v>Schicht 1</v>
      </c>
      <c r="E601" s="4">
        <f>IF(LEFT(Zeittafel[[#This Row],[Zuordnung]],7)="Schicht",COUNTIF($D$7:D601,"Schicht*"),"")</f>
        <v>234</v>
      </c>
    </row>
    <row r="602" spans="3:5" x14ac:dyDescent="0.35">
      <c r="C602" s="1">
        <f t="shared" si="9"/>
        <v>0.41597222222222219</v>
      </c>
      <c r="D602" s="1" t="str">
        <f>IFERROR(INDEX(Table2[Zeitfenster],MATCH(Zeittafel[[#This Row],[Minute]],Table2[Start],1)),"")</f>
        <v>Schicht 1</v>
      </c>
      <c r="E602" s="4">
        <f>IF(LEFT(Zeittafel[[#This Row],[Zuordnung]],7)="Schicht",COUNTIF($D$7:D602,"Schicht*"),"")</f>
        <v>235</v>
      </c>
    </row>
    <row r="603" spans="3:5" x14ac:dyDescent="0.35">
      <c r="C603" s="1">
        <f t="shared" si="9"/>
        <v>0.41666666666666669</v>
      </c>
      <c r="D603" s="1" t="str">
        <f>IFERROR(INDEX(Table2[Zeitfenster],MATCH(Zeittafel[[#This Row],[Minute]],Table2[Start],1)),"")</f>
        <v>Schicht 1</v>
      </c>
      <c r="E603" s="4">
        <f>IF(LEFT(Zeittafel[[#This Row],[Zuordnung]],7)="Schicht",COUNTIF($D$7:D603,"Schicht*"),"")</f>
        <v>236</v>
      </c>
    </row>
    <row r="604" spans="3:5" x14ac:dyDescent="0.35">
      <c r="C604" s="1">
        <f t="shared" si="9"/>
        <v>0.41736111111111113</v>
      </c>
      <c r="D604" s="1" t="str">
        <f>IFERROR(INDEX(Table2[Zeitfenster],MATCH(Zeittafel[[#This Row],[Minute]],Table2[Start],1)),"")</f>
        <v>Schicht 1</v>
      </c>
      <c r="E604" s="4">
        <f>IF(LEFT(Zeittafel[[#This Row],[Zuordnung]],7)="Schicht",COUNTIF($D$7:D604,"Schicht*"),"")</f>
        <v>237</v>
      </c>
    </row>
    <row r="605" spans="3:5" x14ac:dyDescent="0.35">
      <c r="C605" s="1">
        <f t="shared" si="9"/>
        <v>0.41805555555555557</v>
      </c>
      <c r="D605" s="1" t="str">
        <f>IFERROR(INDEX(Table2[Zeitfenster],MATCH(Zeittafel[[#This Row],[Minute]],Table2[Start],1)),"")</f>
        <v>Schicht 1</v>
      </c>
      <c r="E605" s="4">
        <f>IF(LEFT(Zeittafel[[#This Row],[Zuordnung]],7)="Schicht",COUNTIF($D$7:D605,"Schicht*"),"")</f>
        <v>238</v>
      </c>
    </row>
    <row r="606" spans="3:5" x14ac:dyDescent="0.35">
      <c r="C606" s="1">
        <f t="shared" si="9"/>
        <v>0.41875000000000001</v>
      </c>
      <c r="D606" s="1" t="str">
        <f>IFERROR(INDEX(Table2[Zeitfenster],MATCH(Zeittafel[[#This Row],[Minute]],Table2[Start],1)),"")</f>
        <v>Schicht 1</v>
      </c>
      <c r="E606" s="4">
        <f>IF(LEFT(Zeittafel[[#This Row],[Zuordnung]],7)="Schicht",COUNTIF($D$7:D606,"Schicht*"),"")</f>
        <v>239</v>
      </c>
    </row>
    <row r="607" spans="3:5" x14ac:dyDescent="0.35">
      <c r="C607" s="1">
        <f t="shared" si="9"/>
        <v>0.41944444444444445</v>
      </c>
      <c r="D607" s="1" t="str">
        <f>IFERROR(INDEX(Table2[Zeitfenster],MATCH(Zeittafel[[#This Row],[Minute]],Table2[Start],1)),"")</f>
        <v>Schicht 1</v>
      </c>
      <c r="E607" s="4">
        <f>IF(LEFT(Zeittafel[[#This Row],[Zuordnung]],7)="Schicht",COUNTIF($D$7:D607,"Schicht*"),"")</f>
        <v>240</v>
      </c>
    </row>
    <row r="608" spans="3:5" x14ac:dyDescent="0.35">
      <c r="C608" s="1">
        <f t="shared" si="9"/>
        <v>0.4201388888888889</v>
      </c>
      <c r="D608" s="1" t="str">
        <f>IFERROR(INDEX(Table2[Zeitfenster],MATCH(Zeittafel[[#This Row],[Minute]],Table2[Start],1)),"")</f>
        <v>Schicht 1</v>
      </c>
      <c r="E608" s="4">
        <f>IF(LEFT(Zeittafel[[#This Row],[Zuordnung]],7)="Schicht",COUNTIF($D$7:D608,"Schicht*"),"")</f>
        <v>241</v>
      </c>
    </row>
    <row r="609" spans="3:5" x14ac:dyDescent="0.35">
      <c r="C609" s="1">
        <f t="shared" si="9"/>
        <v>0.42083333333333334</v>
      </c>
      <c r="D609" s="1" t="str">
        <f>IFERROR(INDEX(Table2[Zeitfenster],MATCH(Zeittafel[[#This Row],[Minute]],Table2[Start],1)),"")</f>
        <v>Schicht 1</v>
      </c>
      <c r="E609" s="4">
        <f>IF(LEFT(Zeittafel[[#This Row],[Zuordnung]],7)="Schicht",COUNTIF($D$7:D609,"Schicht*"),"")</f>
        <v>242</v>
      </c>
    </row>
    <row r="610" spans="3:5" x14ac:dyDescent="0.35">
      <c r="C610" s="1">
        <f t="shared" si="9"/>
        <v>0.42152777777777778</v>
      </c>
      <c r="D610" s="1" t="str">
        <f>IFERROR(INDEX(Table2[Zeitfenster],MATCH(Zeittafel[[#This Row],[Minute]],Table2[Start],1)),"")</f>
        <v>Schicht 1</v>
      </c>
      <c r="E610" s="4">
        <f>IF(LEFT(Zeittafel[[#This Row],[Zuordnung]],7)="Schicht",COUNTIF($D$7:D610,"Schicht*"),"")</f>
        <v>243</v>
      </c>
    </row>
    <row r="611" spans="3:5" x14ac:dyDescent="0.35">
      <c r="C611" s="1">
        <f t="shared" si="9"/>
        <v>0.42222222222222222</v>
      </c>
      <c r="D611" s="1" t="str">
        <f>IFERROR(INDEX(Table2[Zeitfenster],MATCH(Zeittafel[[#This Row],[Minute]],Table2[Start],1)),"")</f>
        <v>Schicht 1</v>
      </c>
      <c r="E611" s="4">
        <f>IF(LEFT(Zeittafel[[#This Row],[Zuordnung]],7)="Schicht",COUNTIF($D$7:D611,"Schicht*"),"")</f>
        <v>244</v>
      </c>
    </row>
    <row r="612" spans="3:5" x14ac:dyDescent="0.35">
      <c r="C612" s="1">
        <f t="shared" si="9"/>
        <v>0.42291666666666666</v>
      </c>
      <c r="D612" s="1" t="str">
        <f>IFERROR(INDEX(Table2[Zeitfenster],MATCH(Zeittafel[[#This Row],[Minute]],Table2[Start],1)),"")</f>
        <v>Schicht 1</v>
      </c>
      <c r="E612" s="4">
        <f>IF(LEFT(Zeittafel[[#This Row],[Zuordnung]],7)="Schicht",COUNTIF($D$7:D612,"Schicht*"),"")</f>
        <v>245</v>
      </c>
    </row>
    <row r="613" spans="3:5" x14ac:dyDescent="0.35">
      <c r="C613" s="1">
        <f t="shared" si="9"/>
        <v>0.4236111111111111</v>
      </c>
      <c r="D613" s="1" t="str">
        <f>IFERROR(INDEX(Table2[Zeitfenster],MATCH(Zeittafel[[#This Row],[Minute]],Table2[Start],1)),"")</f>
        <v>Schicht 1</v>
      </c>
      <c r="E613" s="4">
        <f>IF(LEFT(Zeittafel[[#This Row],[Zuordnung]],7)="Schicht",COUNTIF($D$7:D613,"Schicht*"),"")</f>
        <v>246</v>
      </c>
    </row>
    <row r="614" spans="3:5" x14ac:dyDescent="0.35">
      <c r="C614" s="1">
        <f t="shared" si="9"/>
        <v>0.42430555555555555</v>
      </c>
      <c r="D614" s="1" t="str">
        <f>IFERROR(INDEX(Table2[Zeitfenster],MATCH(Zeittafel[[#This Row],[Minute]],Table2[Start],1)),"")</f>
        <v>Schicht 1</v>
      </c>
      <c r="E614" s="4">
        <f>IF(LEFT(Zeittafel[[#This Row],[Zuordnung]],7)="Schicht",COUNTIF($D$7:D614,"Schicht*"),"")</f>
        <v>247</v>
      </c>
    </row>
    <row r="615" spans="3:5" x14ac:dyDescent="0.35">
      <c r="C615" s="1">
        <f t="shared" si="9"/>
        <v>0.42499999999999999</v>
      </c>
      <c r="D615" s="1" t="str">
        <f>IFERROR(INDEX(Table2[Zeitfenster],MATCH(Zeittafel[[#This Row],[Minute]],Table2[Start],1)),"")</f>
        <v>Schicht 1</v>
      </c>
      <c r="E615" s="4">
        <f>IF(LEFT(Zeittafel[[#This Row],[Zuordnung]],7)="Schicht",COUNTIF($D$7:D615,"Schicht*"),"")</f>
        <v>248</v>
      </c>
    </row>
    <row r="616" spans="3:5" x14ac:dyDescent="0.35">
      <c r="C616" s="1">
        <f t="shared" si="9"/>
        <v>0.42569444444444443</v>
      </c>
      <c r="D616" s="1" t="str">
        <f>IFERROR(INDEX(Table2[Zeitfenster],MATCH(Zeittafel[[#This Row],[Minute]],Table2[Start],1)),"")</f>
        <v>Schicht 1</v>
      </c>
      <c r="E616" s="4">
        <f>IF(LEFT(Zeittafel[[#This Row],[Zuordnung]],7)="Schicht",COUNTIF($D$7:D616,"Schicht*"),"")</f>
        <v>249</v>
      </c>
    </row>
    <row r="617" spans="3:5" x14ac:dyDescent="0.35">
      <c r="C617" s="1">
        <f t="shared" si="9"/>
        <v>0.42638888888888887</v>
      </c>
      <c r="D617" s="1" t="str">
        <f>IFERROR(INDEX(Table2[Zeitfenster],MATCH(Zeittafel[[#This Row],[Minute]],Table2[Start],1)),"")</f>
        <v>Schicht 1</v>
      </c>
      <c r="E617" s="4">
        <f>IF(LEFT(Zeittafel[[#This Row],[Zuordnung]],7)="Schicht",COUNTIF($D$7:D617,"Schicht*"),"")</f>
        <v>250</v>
      </c>
    </row>
    <row r="618" spans="3:5" x14ac:dyDescent="0.35">
      <c r="C618" s="1">
        <f t="shared" si="9"/>
        <v>0.42708333333333331</v>
      </c>
      <c r="D618" s="1" t="str">
        <f>IFERROR(INDEX(Table2[Zeitfenster],MATCH(Zeittafel[[#This Row],[Minute]],Table2[Start],1)),"")</f>
        <v>Schicht 1</v>
      </c>
      <c r="E618" s="4">
        <f>IF(LEFT(Zeittafel[[#This Row],[Zuordnung]],7)="Schicht",COUNTIF($D$7:D618,"Schicht*"),"")</f>
        <v>251</v>
      </c>
    </row>
    <row r="619" spans="3:5" x14ac:dyDescent="0.35">
      <c r="C619" s="1">
        <f t="shared" si="9"/>
        <v>0.42777777777777781</v>
      </c>
      <c r="D619" s="1" t="str">
        <f>IFERROR(INDEX(Table2[Zeitfenster],MATCH(Zeittafel[[#This Row],[Minute]],Table2[Start],1)),"")</f>
        <v>Schicht 1</v>
      </c>
      <c r="E619" s="4">
        <f>IF(LEFT(Zeittafel[[#This Row],[Zuordnung]],7)="Schicht",COUNTIF($D$7:D619,"Schicht*"),"")</f>
        <v>252</v>
      </c>
    </row>
    <row r="620" spans="3:5" x14ac:dyDescent="0.35">
      <c r="C620" s="1">
        <f t="shared" si="9"/>
        <v>0.4284722222222222</v>
      </c>
      <c r="D620" s="1" t="str">
        <f>IFERROR(INDEX(Table2[Zeitfenster],MATCH(Zeittafel[[#This Row],[Minute]],Table2[Start],1)),"")</f>
        <v>Schicht 1</v>
      </c>
      <c r="E620" s="4">
        <f>IF(LEFT(Zeittafel[[#This Row],[Zuordnung]],7)="Schicht",COUNTIF($D$7:D620,"Schicht*"),"")</f>
        <v>253</v>
      </c>
    </row>
    <row r="621" spans="3:5" x14ac:dyDescent="0.35">
      <c r="C621" s="1">
        <f t="shared" si="9"/>
        <v>0.4291666666666667</v>
      </c>
      <c r="D621" s="1" t="str">
        <f>IFERROR(INDEX(Table2[Zeitfenster],MATCH(Zeittafel[[#This Row],[Minute]],Table2[Start],1)),"")</f>
        <v>Schicht 1</v>
      </c>
      <c r="E621" s="4">
        <f>IF(LEFT(Zeittafel[[#This Row],[Zuordnung]],7)="Schicht",COUNTIF($D$7:D621,"Schicht*"),"")</f>
        <v>254</v>
      </c>
    </row>
    <row r="622" spans="3:5" x14ac:dyDescent="0.35">
      <c r="C622" s="1">
        <f t="shared" si="9"/>
        <v>0.42986111111111108</v>
      </c>
      <c r="D622" s="1" t="str">
        <f>IFERROR(INDEX(Table2[Zeitfenster],MATCH(Zeittafel[[#This Row],[Minute]],Table2[Start],1)),"")</f>
        <v>Schicht 1</v>
      </c>
      <c r="E622" s="4">
        <f>IF(LEFT(Zeittafel[[#This Row],[Zuordnung]],7)="Schicht",COUNTIF($D$7:D622,"Schicht*"),"")</f>
        <v>255</v>
      </c>
    </row>
    <row r="623" spans="3:5" x14ac:dyDescent="0.35">
      <c r="C623" s="1">
        <f t="shared" si="9"/>
        <v>0.43055555555555558</v>
      </c>
      <c r="D623" s="1" t="str">
        <f>IFERROR(INDEX(Table2[Zeitfenster],MATCH(Zeittafel[[#This Row],[Minute]],Table2[Start],1)),"")</f>
        <v>Schicht 1</v>
      </c>
      <c r="E623" s="4">
        <f>IF(LEFT(Zeittafel[[#This Row],[Zuordnung]],7)="Schicht",COUNTIF($D$7:D623,"Schicht*"),"")</f>
        <v>256</v>
      </c>
    </row>
    <row r="624" spans="3:5" x14ac:dyDescent="0.35">
      <c r="C624" s="1">
        <f t="shared" si="9"/>
        <v>0.43124999999999997</v>
      </c>
      <c r="D624" s="1" t="str">
        <f>IFERROR(INDEX(Table2[Zeitfenster],MATCH(Zeittafel[[#This Row],[Minute]],Table2[Start],1)),"")</f>
        <v>Schicht 1</v>
      </c>
      <c r="E624" s="4">
        <f>IF(LEFT(Zeittafel[[#This Row],[Zuordnung]],7)="Schicht",COUNTIF($D$7:D624,"Schicht*"),"")</f>
        <v>257</v>
      </c>
    </row>
    <row r="625" spans="3:5" x14ac:dyDescent="0.35">
      <c r="C625" s="1">
        <f t="shared" si="9"/>
        <v>0.43194444444444446</v>
      </c>
      <c r="D625" s="1" t="str">
        <f>IFERROR(INDEX(Table2[Zeitfenster],MATCH(Zeittafel[[#This Row],[Minute]],Table2[Start],1)),"")</f>
        <v>Schicht 1</v>
      </c>
      <c r="E625" s="4">
        <f>IF(LEFT(Zeittafel[[#This Row],[Zuordnung]],7)="Schicht",COUNTIF($D$7:D625,"Schicht*"),"")</f>
        <v>258</v>
      </c>
    </row>
    <row r="626" spans="3:5" x14ac:dyDescent="0.35">
      <c r="C626" s="1">
        <f t="shared" si="9"/>
        <v>0.43263888888888885</v>
      </c>
      <c r="D626" s="1" t="str">
        <f>IFERROR(INDEX(Table2[Zeitfenster],MATCH(Zeittafel[[#This Row],[Minute]],Table2[Start],1)),"")</f>
        <v>Schicht 1</v>
      </c>
      <c r="E626" s="4">
        <f>IF(LEFT(Zeittafel[[#This Row],[Zuordnung]],7)="Schicht",COUNTIF($D$7:D626,"Schicht*"),"")</f>
        <v>259</v>
      </c>
    </row>
    <row r="627" spans="3:5" x14ac:dyDescent="0.35">
      <c r="C627" s="1">
        <f t="shared" si="9"/>
        <v>0.43333333333333335</v>
      </c>
      <c r="D627" s="1" t="str">
        <f>IFERROR(INDEX(Table2[Zeitfenster],MATCH(Zeittafel[[#This Row],[Minute]],Table2[Start],1)),"")</f>
        <v>Schicht 1</v>
      </c>
      <c r="E627" s="4">
        <f>IF(LEFT(Zeittafel[[#This Row],[Zuordnung]],7)="Schicht",COUNTIF($D$7:D627,"Schicht*"),"")</f>
        <v>260</v>
      </c>
    </row>
    <row r="628" spans="3:5" x14ac:dyDescent="0.35">
      <c r="C628" s="1">
        <f t="shared" si="9"/>
        <v>0.43402777777777773</v>
      </c>
      <c r="D628" s="1" t="str">
        <f>IFERROR(INDEX(Table2[Zeitfenster],MATCH(Zeittafel[[#This Row],[Minute]],Table2[Start],1)),"")</f>
        <v>Schicht 1</v>
      </c>
      <c r="E628" s="4">
        <f>IF(LEFT(Zeittafel[[#This Row],[Zuordnung]],7)="Schicht",COUNTIF($D$7:D628,"Schicht*"),"")</f>
        <v>261</v>
      </c>
    </row>
    <row r="629" spans="3:5" x14ac:dyDescent="0.35">
      <c r="C629" s="1">
        <f t="shared" si="9"/>
        <v>0.43472222222222223</v>
      </c>
      <c r="D629" s="1" t="str">
        <f>IFERROR(INDEX(Table2[Zeitfenster],MATCH(Zeittafel[[#This Row],[Minute]],Table2[Start],1)),"")</f>
        <v>Schicht 1</v>
      </c>
      <c r="E629" s="4">
        <f>IF(LEFT(Zeittafel[[#This Row],[Zuordnung]],7)="Schicht",COUNTIF($D$7:D629,"Schicht*"),"")</f>
        <v>262</v>
      </c>
    </row>
    <row r="630" spans="3:5" x14ac:dyDescent="0.35">
      <c r="C630" s="1">
        <f t="shared" si="9"/>
        <v>0.43541666666666662</v>
      </c>
      <c r="D630" s="1" t="str">
        <f>IFERROR(INDEX(Table2[Zeitfenster],MATCH(Zeittafel[[#This Row],[Minute]],Table2[Start],1)),"")</f>
        <v>Schicht 1</v>
      </c>
      <c r="E630" s="4">
        <f>IF(LEFT(Zeittafel[[#This Row],[Zuordnung]],7)="Schicht",COUNTIF($D$7:D630,"Schicht*"),"")</f>
        <v>263</v>
      </c>
    </row>
    <row r="631" spans="3:5" x14ac:dyDescent="0.35">
      <c r="C631" s="1">
        <f t="shared" si="9"/>
        <v>0.43611111111111112</v>
      </c>
      <c r="D631" s="1" t="str">
        <f>IFERROR(INDEX(Table2[Zeitfenster],MATCH(Zeittafel[[#This Row],[Minute]],Table2[Start],1)),"")</f>
        <v>Schicht 1</v>
      </c>
      <c r="E631" s="4">
        <f>IF(LEFT(Zeittafel[[#This Row],[Zuordnung]],7)="Schicht",COUNTIF($D$7:D631,"Schicht*"),"")</f>
        <v>264</v>
      </c>
    </row>
    <row r="632" spans="3:5" x14ac:dyDescent="0.35">
      <c r="C632" s="1">
        <f t="shared" si="9"/>
        <v>0.4368055555555555</v>
      </c>
      <c r="D632" s="1" t="str">
        <f>IFERROR(INDEX(Table2[Zeitfenster],MATCH(Zeittafel[[#This Row],[Minute]],Table2[Start],1)),"")</f>
        <v>Schicht 1</v>
      </c>
      <c r="E632" s="4">
        <f>IF(LEFT(Zeittafel[[#This Row],[Zuordnung]],7)="Schicht",COUNTIF($D$7:D632,"Schicht*"),"")</f>
        <v>265</v>
      </c>
    </row>
    <row r="633" spans="3:5" x14ac:dyDescent="0.35">
      <c r="C633" s="1">
        <f t="shared" si="9"/>
        <v>0.4375</v>
      </c>
      <c r="D633" s="1" t="str">
        <f>IFERROR(INDEX(Table2[Zeitfenster],MATCH(Zeittafel[[#This Row],[Minute]],Table2[Start],1)),"")</f>
        <v>Schicht 1</v>
      </c>
      <c r="E633" s="4">
        <f>IF(LEFT(Zeittafel[[#This Row],[Zuordnung]],7)="Schicht",COUNTIF($D$7:D633,"Schicht*"),"")</f>
        <v>266</v>
      </c>
    </row>
    <row r="634" spans="3:5" x14ac:dyDescent="0.35">
      <c r="C634" s="1">
        <f t="shared" si="9"/>
        <v>0.4381944444444445</v>
      </c>
      <c r="D634" s="1" t="str">
        <f>IFERROR(INDEX(Table2[Zeitfenster],MATCH(Zeittafel[[#This Row],[Minute]],Table2[Start],1)),"")</f>
        <v>Schicht 1</v>
      </c>
      <c r="E634" s="4">
        <f>IF(LEFT(Zeittafel[[#This Row],[Zuordnung]],7)="Schicht",COUNTIF($D$7:D634,"Schicht*"),"")</f>
        <v>267</v>
      </c>
    </row>
    <row r="635" spans="3:5" x14ac:dyDescent="0.35">
      <c r="C635" s="1">
        <f t="shared" si="9"/>
        <v>0.43888888888888888</v>
      </c>
      <c r="D635" s="1" t="str">
        <f>IFERROR(INDEX(Table2[Zeitfenster],MATCH(Zeittafel[[#This Row],[Minute]],Table2[Start],1)),"")</f>
        <v>Schicht 1</v>
      </c>
      <c r="E635" s="4">
        <f>IF(LEFT(Zeittafel[[#This Row],[Zuordnung]],7)="Schicht",COUNTIF($D$7:D635,"Schicht*"),"")</f>
        <v>268</v>
      </c>
    </row>
    <row r="636" spans="3:5" x14ac:dyDescent="0.35">
      <c r="C636" s="1">
        <f t="shared" si="9"/>
        <v>0.43958333333333338</v>
      </c>
      <c r="D636" s="1" t="str">
        <f>IFERROR(INDEX(Table2[Zeitfenster],MATCH(Zeittafel[[#This Row],[Minute]],Table2[Start],1)),"")</f>
        <v>Schicht 1</v>
      </c>
      <c r="E636" s="4">
        <f>IF(LEFT(Zeittafel[[#This Row],[Zuordnung]],7)="Schicht",COUNTIF($D$7:D636,"Schicht*"),"")</f>
        <v>269</v>
      </c>
    </row>
    <row r="637" spans="3:5" x14ac:dyDescent="0.35">
      <c r="C637" s="1">
        <f t="shared" si="9"/>
        <v>0.44027777777777777</v>
      </c>
      <c r="D637" s="1" t="str">
        <f>IFERROR(INDEX(Table2[Zeitfenster],MATCH(Zeittafel[[#This Row],[Minute]],Table2[Start],1)),"")</f>
        <v>Schicht 1</v>
      </c>
      <c r="E637" s="4">
        <f>IF(LEFT(Zeittafel[[#This Row],[Zuordnung]],7)="Schicht",COUNTIF($D$7:D637,"Schicht*"),"")</f>
        <v>270</v>
      </c>
    </row>
    <row r="638" spans="3:5" x14ac:dyDescent="0.35">
      <c r="C638" s="1">
        <f t="shared" si="9"/>
        <v>0.44097222222222227</v>
      </c>
      <c r="D638" s="1" t="str">
        <f>IFERROR(INDEX(Table2[Zeitfenster],MATCH(Zeittafel[[#This Row],[Minute]],Table2[Start],1)),"")</f>
        <v>Schicht 1</v>
      </c>
      <c r="E638" s="4">
        <f>IF(LEFT(Zeittafel[[#This Row],[Zuordnung]],7)="Schicht",COUNTIF($D$7:D638,"Schicht*"),"")</f>
        <v>271</v>
      </c>
    </row>
    <row r="639" spans="3:5" x14ac:dyDescent="0.35">
      <c r="C639" s="1">
        <f t="shared" si="9"/>
        <v>0.44166666666666665</v>
      </c>
      <c r="D639" s="1" t="str">
        <f>IFERROR(INDEX(Table2[Zeitfenster],MATCH(Zeittafel[[#This Row],[Minute]],Table2[Start],1)),"")</f>
        <v>Schicht 1</v>
      </c>
      <c r="E639" s="4">
        <f>IF(LEFT(Zeittafel[[#This Row],[Zuordnung]],7)="Schicht",COUNTIF($D$7:D639,"Schicht*"),"")</f>
        <v>272</v>
      </c>
    </row>
    <row r="640" spans="3:5" x14ac:dyDescent="0.35">
      <c r="C640" s="1">
        <f t="shared" si="9"/>
        <v>0.44236111111111115</v>
      </c>
      <c r="D640" s="1" t="str">
        <f>IFERROR(INDEX(Table2[Zeitfenster],MATCH(Zeittafel[[#This Row],[Minute]],Table2[Start],1)),"")</f>
        <v>Schicht 1</v>
      </c>
      <c r="E640" s="4">
        <f>IF(LEFT(Zeittafel[[#This Row],[Zuordnung]],7)="Schicht",COUNTIF($D$7:D640,"Schicht*"),"")</f>
        <v>273</v>
      </c>
    </row>
    <row r="641" spans="3:5" x14ac:dyDescent="0.35">
      <c r="C641" s="1">
        <f t="shared" si="9"/>
        <v>0.44305555555555554</v>
      </c>
      <c r="D641" s="1" t="str">
        <f>IFERROR(INDEX(Table2[Zeitfenster],MATCH(Zeittafel[[#This Row],[Minute]],Table2[Start],1)),"")</f>
        <v>Schicht 1</v>
      </c>
      <c r="E641" s="4">
        <f>IF(LEFT(Zeittafel[[#This Row],[Zuordnung]],7)="Schicht",COUNTIF($D$7:D641,"Schicht*"),"")</f>
        <v>274</v>
      </c>
    </row>
    <row r="642" spans="3:5" x14ac:dyDescent="0.35">
      <c r="C642" s="1">
        <f t="shared" si="9"/>
        <v>0.44375000000000003</v>
      </c>
      <c r="D642" s="1" t="str">
        <f>IFERROR(INDEX(Table2[Zeitfenster],MATCH(Zeittafel[[#This Row],[Minute]],Table2[Start],1)),"")</f>
        <v>Schicht 1</v>
      </c>
      <c r="E642" s="4">
        <f>IF(LEFT(Zeittafel[[#This Row],[Zuordnung]],7)="Schicht",COUNTIF($D$7:D642,"Schicht*"),"")</f>
        <v>275</v>
      </c>
    </row>
    <row r="643" spans="3:5" x14ac:dyDescent="0.35">
      <c r="C643" s="1">
        <f t="shared" si="9"/>
        <v>0.44444444444444442</v>
      </c>
      <c r="D643" s="1" t="str">
        <f>IFERROR(INDEX(Table2[Zeitfenster],MATCH(Zeittafel[[#This Row],[Minute]],Table2[Start],1)),"")</f>
        <v>Schicht 1</v>
      </c>
      <c r="E643" s="4">
        <f>IF(LEFT(Zeittafel[[#This Row],[Zuordnung]],7)="Schicht",COUNTIF($D$7:D643,"Schicht*"),"")</f>
        <v>276</v>
      </c>
    </row>
    <row r="644" spans="3:5" x14ac:dyDescent="0.35">
      <c r="C644" s="1">
        <f t="shared" si="9"/>
        <v>0.44513888888888892</v>
      </c>
      <c r="D644" s="1" t="str">
        <f>IFERROR(INDEX(Table2[Zeitfenster],MATCH(Zeittafel[[#This Row],[Minute]],Table2[Start],1)),"")</f>
        <v>Schicht 1</v>
      </c>
      <c r="E644" s="4">
        <f>IF(LEFT(Zeittafel[[#This Row],[Zuordnung]],7)="Schicht",COUNTIF($D$7:D644,"Schicht*"),"")</f>
        <v>277</v>
      </c>
    </row>
    <row r="645" spans="3:5" x14ac:dyDescent="0.35">
      <c r="C645" s="1">
        <f t="shared" si="9"/>
        <v>0.4458333333333333</v>
      </c>
      <c r="D645" s="1" t="str">
        <f>IFERROR(INDEX(Table2[Zeitfenster],MATCH(Zeittafel[[#This Row],[Minute]],Table2[Start],1)),"")</f>
        <v>Schicht 1</v>
      </c>
      <c r="E645" s="4">
        <f>IF(LEFT(Zeittafel[[#This Row],[Zuordnung]],7)="Schicht",COUNTIF($D$7:D645,"Schicht*"),"")</f>
        <v>278</v>
      </c>
    </row>
    <row r="646" spans="3:5" x14ac:dyDescent="0.35">
      <c r="C646" s="1">
        <f t="shared" si="9"/>
        <v>0.4465277777777778</v>
      </c>
      <c r="D646" s="1" t="str">
        <f>IFERROR(INDEX(Table2[Zeitfenster],MATCH(Zeittafel[[#This Row],[Minute]],Table2[Start],1)),"")</f>
        <v>Schicht 1</v>
      </c>
      <c r="E646" s="4">
        <f>IF(LEFT(Zeittafel[[#This Row],[Zuordnung]],7)="Schicht",COUNTIF($D$7:D646,"Schicht*"),"")</f>
        <v>279</v>
      </c>
    </row>
    <row r="647" spans="3:5" x14ac:dyDescent="0.35">
      <c r="C647" s="1">
        <f t="shared" ref="C647:C710" si="10">TIME(0,ROW()-3,0)</f>
        <v>0.44722222222222219</v>
      </c>
      <c r="D647" s="1" t="str">
        <f>IFERROR(INDEX(Table2[Zeitfenster],MATCH(Zeittafel[[#This Row],[Minute]],Table2[Start],1)),"")</f>
        <v>Schicht 1</v>
      </c>
      <c r="E647" s="4">
        <f>IF(LEFT(Zeittafel[[#This Row],[Zuordnung]],7)="Schicht",COUNTIF($D$7:D647,"Schicht*"),"")</f>
        <v>280</v>
      </c>
    </row>
    <row r="648" spans="3:5" x14ac:dyDescent="0.35">
      <c r="C648" s="1">
        <f t="shared" si="10"/>
        <v>0.44791666666666669</v>
      </c>
      <c r="D648" s="1" t="str">
        <f>IFERROR(INDEX(Table2[Zeitfenster],MATCH(Zeittafel[[#This Row],[Minute]],Table2[Start],1)),"")</f>
        <v>Schicht 1</v>
      </c>
      <c r="E648" s="4">
        <f>IF(LEFT(Zeittafel[[#This Row],[Zuordnung]],7)="Schicht",COUNTIF($D$7:D648,"Schicht*"),"")</f>
        <v>281</v>
      </c>
    </row>
    <row r="649" spans="3:5" x14ac:dyDescent="0.35">
      <c r="C649" s="1">
        <f t="shared" si="10"/>
        <v>0.44861111111111113</v>
      </c>
      <c r="D649" s="1" t="str">
        <f>IFERROR(INDEX(Table2[Zeitfenster],MATCH(Zeittafel[[#This Row],[Minute]],Table2[Start],1)),"")</f>
        <v>Schicht 1</v>
      </c>
      <c r="E649" s="4">
        <f>IF(LEFT(Zeittafel[[#This Row],[Zuordnung]],7)="Schicht",COUNTIF($D$7:D649,"Schicht*"),"")</f>
        <v>282</v>
      </c>
    </row>
    <row r="650" spans="3:5" x14ac:dyDescent="0.35">
      <c r="C650" s="1">
        <f t="shared" si="10"/>
        <v>0.44930555555555557</v>
      </c>
      <c r="D650" s="1" t="str">
        <f>IFERROR(INDEX(Table2[Zeitfenster],MATCH(Zeittafel[[#This Row],[Minute]],Table2[Start],1)),"")</f>
        <v>Schicht 1</v>
      </c>
      <c r="E650" s="4">
        <f>IF(LEFT(Zeittafel[[#This Row],[Zuordnung]],7)="Schicht",COUNTIF($D$7:D650,"Schicht*"),"")</f>
        <v>283</v>
      </c>
    </row>
    <row r="651" spans="3:5" x14ac:dyDescent="0.35">
      <c r="C651" s="1">
        <f t="shared" si="10"/>
        <v>0.45</v>
      </c>
      <c r="D651" s="1" t="str">
        <f>IFERROR(INDEX(Table2[Zeitfenster],MATCH(Zeittafel[[#This Row],[Minute]],Table2[Start],1)),"")</f>
        <v>Schicht 1</v>
      </c>
      <c r="E651" s="4">
        <f>IF(LEFT(Zeittafel[[#This Row],[Zuordnung]],7)="Schicht",COUNTIF($D$7:D651,"Schicht*"),"")</f>
        <v>284</v>
      </c>
    </row>
    <row r="652" spans="3:5" x14ac:dyDescent="0.35">
      <c r="C652" s="1">
        <f t="shared" si="10"/>
        <v>0.45069444444444445</v>
      </c>
      <c r="D652" s="1" t="str">
        <f>IFERROR(INDEX(Table2[Zeitfenster],MATCH(Zeittafel[[#This Row],[Minute]],Table2[Start],1)),"")</f>
        <v>Schicht 1</v>
      </c>
      <c r="E652" s="4">
        <f>IF(LEFT(Zeittafel[[#This Row],[Zuordnung]],7)="Schicht",COUNTIF($D$7:D652,"Schicht*"),"")</f>
        <v>285</v>
      </c>
    </row>
    <row r="653" spans="3:5" x14ac:dyDescent="0.35">
      <c r="C653" s="1">
        <f t="shared" si="10"/>
        <v>0.4513888888888889</v>
      </c>
      <c r="D653" s="1" t="str">
        <f>IFERROR(INDEX(Table2[Zeitfenster],MATCH(Zeittafel[[#This Row],[Minute]],Table2[Start],1)),"")</f>
        <v>Schicht 1</v>
      </c>
      <c r="E653" s="4">
        <f>IF(LEFT(Zeittafel[[#This Row],[Zuordnung]],7)="Schicht",COUNTIF($D$7:D653,"Schicht*"),"")</f>
        <v>286</v>
      </c>
    </row>
    <row r="654" spans="3:5" x14ac:dyDescent="0.35">
      <c r="C654" s="1">
        <f t="shared" si="10"/>
        <v>0.45208333333333334</v>
      </c>
      <c r="D654" s="1" t="str">
        <f>IFERROR(INDEX(Table2[Zeitfenster],MATCH(Zeittafel[[#This Row],[Minute]],Table2[Start],1)),"")</f>
        <v>Schicht 1</v>
      </c>
      <c r="E654" s="4">
        <f>IF(LEFT(Zeittafel[[#This Row],[Zuordnung]],7)="Schicht",COUNTIF($D$7:D654,"Schicht*"),"")</f>
        <v>287</v>
      </c>
    </row>
    <row r="655" spans="3:5" x14ac:dyDescent="0.35">
      <c r="C655" s="1">
        <f t="shared" si="10"/>
        <v>0.45277777777777778</v>
      </c>
      <c r="D655" s="1" t="str">
        <f>IFERROR(INDEX(Table2[Zeitfenster],MATCH(Zeittafel[[#This Row],[Minute]],Table2[Start],1)),"")</f>
        <v>Schicht 1</v>
      </c>
      <c r="E655" s="4">
        <f>IF(LEFT(Zeittafel[[#This Row],[Zuordnung]],7)="Schicht",COUNTIF($D$7:D655,"Schicht*"),"")</f>
        <v>288</v>
      </c>
    </row>
    <row r="656" spans="3:5" x14ac:dyDescent="0.35">
      <c r="C656" s="1">
        <f t="shared" si="10"/>
        <v>0.45347222222222222</v>
      </c>
      <c r="D656" s="1" t="str">
        <f>IFERROR(INDEX(Table2[Zeitfenster],MATCH(Zeittafel[[#This Row],[Minute]],Table2[Start],1)),"")</f>
        <v>Schicht 1</v>
      </c>
      <c r="E656" s="4">
        <f>IF(LEFT(Zeittafel[[#This Row],[Zuordnung]],7)="Schicht",COUNTIF($D$7:D656,"Schicht*"),"")</f>
        <v>289</v>
      </c>
    </row>
    <row r="657" spans="3:5" x14ac:dyDescent="0.35">
      <c r="C657" s="1">
        <f t="shared" si="10"/>
        <v>0.45416666666666666</v>
      </c>
      <c r="D657" s="1" t="str">
        <f>IFERROR(INDEX(Table2[Zeitfenster],MATCH(Zeittafel[[#This Row],[Minute]],Table2[Start],1)),"")</f>
        <v>Schicht 1</v>
      </c>
      <c r="E657" s="4">
        <f>IF(LEFT(Zeittafel[[#This Row],[Zuordnung]],7)="Schicht",COUNTIF($D$7:D657,"Schicht*"),"")</f>
        <v>290</v>
      </c>
    </row>
    <row r="658" spans="3:5" x14ac:dyDescent="0.35">
      <c r="C658" s="1">
        <f t="shared" si="10"/>
        <v>0.4548611111111111</v>
      </c>
      <c r="D658" s="1" t="str">
        <f>IFERROR(INDEX(Table2[Zeitfenster],MATCH(Zeittafel[[#This Row],[Minute]],Table2[Start],1)),"")</f>
        <v>Schicht 1</v>
      </c>
      <c r="E658" s="4">
        <f>IF(LEFT(Zeittafel[[#This Row],[Zuordnung]],7)="Schicht",COUNTIF($D$7:D658,"Schicht*"),"")</f>
        <v>291</v>
      </c>
    </row>
    <row r="659" spans="3:5" x14ac:dyDescent="0.35">
      <c r="C659" s="1">
        <f t="shared" si="10"/>
        <v>0.45555555555555555</v>
      </c>
      <c r="D659" s="1" t="str">
        <f>IFERROR(INDEX(Table2[Zeitfenster],MATCH(Zeittafel[[#This Row],[Minute]],Table2[Start],1)),"")</f>
        <v>Schicht 1</v>
      </c>
      <c r="E659" s="4">
        <f>IF(LEFT(Zeittafel[[#This Row],[Zuordnung]],7)="Schicht",COUNTIF($D$7:D659,"Schicht*"),"")</f>
        <v>292</v>
      </c>
    </row>
    <row r="660" spans="3:5" x14ac:dyDescent="0.35">
      <c r="C660" s="1">
        <f t="shared" si="10"/>
        <v>0.45624999999999999</v>
      </c>
      <c r="D660" s="1" t="str">
        <f>IFERROR(INDEX(Table2[Zeitfenster],MATCH(Zeittafel[[#This Row],[Minute]],Table2[Start],1)),"")</f>
        <v>Schicht 1</v>
      </c>
      <c r="E660" s="4">
        <f>IF(LEFT(Zeittafel[[#This Row],[Zuordnung]],7)="Schicht",COUNTIF($D$7:D660,"Schicht*"),"")</f>
        <v>293</v>
      </c>
    </row>
    <row r="661" spans="3:5" x14ac:dyDescent="0.35">
      <c r="C661" s="1">
        <f t="shared" si="10"/>
        <v>0.45694444444444443</v>
      </c>
      <c r="D661" s="1" t="str">
        <f>IFERROR(INDEX(Table2[Zeitfenster],MATCH(Zeittafel[[#This Row],[Minute]],Table2[Start],1)),"")</f>
        <v>Schicht 1</v>
      </c>
      <c r="E661" s="4">
        <f>IF(LEFT(Zeittafel[[#This Row],[Zuordnung]],7)="Schicht",COUNTIF($D$7:D661,"Schicht*"),"")</f>
        <v>294</v>
      </c>
    </row>
    <row r="662" spans="3:5" x14ac:dyDescent="0.35">
      <c r="C662" s="1">
        <f t="shared" si="10"/>
        <v>0.45763888888888887</v>
      </c>
      <c r="D662" s="1" t="str">
        <f>IFERROR(INDEX(Table2[Zeitfenster],MATCH(Zeittafel[[#This Row],[Minute]],Table2[Start],1)),"")</f>
        <v>Schicht 1</v>
      </c>
      <c r="E662" s="4">
        <f>IF(LEFT(Zeittafel[[#This Row],[Zuordnung]],7)="Schicht",COUNTIF($D$7:D662,"Schicht*"),"")</f>
        <v>295</v>
      </c>
    </row>
    <row r="663" spans="3:5" x14ac:dyDescent="0.35">
      <c r="C663" s="1">
        <f t="shared" si="10"/>
        <v>0.45833333333333331</v>
      </c>
      <c r="D663" s="1" t="str">
        <f>IFERROR(INDEX(Table2[Zeitfenster],MATCH(Zeittafel[[#This Row],[Minute]],Table2[Start],1)),"")</f>
        <v>Schicht 1</v>
      </c>
      <c r="E663" s="4">
        <f>IF(LEFT(Zeittafel[[#This Row],[Zuordnung]],7)="Schicht",COUNTIF($D$7:D663,"Schicht*"),"")</f>
        <v>296</v>
      </c>
    </row>
    <row r="664" spans="3:5" x14ac:dyDescent="0.35">
      <c r="C664" s="1">
        <f t="shared" si="10"/>
        <v>0.45902777777777781</v>
      </c>
      <c r="D664" s="1" t="str">
        <f>IFERROR(INDEX(Table2[Zeitfenster],MATCH(Zeittafel[[#This Row],[Minute]],Table2[Start],1)),"")</f>
        <v>Schicht 1</v>
      </c>
      <c r="E664" s="4">
        <f>IF(LEFT(Zeittafel[[#This Row],[Zuordnung]],7)="Schicht",COUNTIF($D$7:D664,"Schicht*"),"")</f>
        <v>297</v>
      </c>
    </row>
    <row r="665" spans="3:5" x14ac:dyDescent="0.35">
      <c r="C665" s="1">
        <f t="shared" si="10"/>
        <v>0.4597222222222222</v>
      </c>
      <c r="D665" s="1" t="str">
        <f>IFERROR(INDEX(Table2[Zeitfenster],MATCH(Zeittafel[[#This Row],[Minute]],Table2[Start],1)),"")</f>
        <v>Schicht 1</v>
      </c>
      <c r="E665" s="4">
        <f>IF(LEFT(Zeittafel[[#This Row],[Zuordnung]],7)="Schicht",COUNTIF($D$7:D665,"Schicht*"),"")</f>
        <v>298</v>
      </c>
    </row>
    <row r="666" spans="3:5" x14ac:dyDescent="0.35">
      <c r="C666" s="1">
        <f t="shared" si="10"/>
        <v>0.4604166666666667</v>
      </c>
      <c r="D666" s="1" t="str">
        <f>IFERROR(INDEX(Table2[Zeitfenster],MATCH(Zeittafel[[#This Row],[Minute]],Table2[Start],1)),"")</f>
        <v>Schicht 1</v>
      </c>
      <c r="E666" s="4">
        <f>IF(LEFT(Zeittafel[[#This Row],[Zuordnung]],7)="Schicht",COUNTIF($D$7:D666,"Schicht*"),"")</f>
        <v>299</v>
      </c>
    </row>
    <row r="667" spans="3:5" x14ac:dyDescent="0.35">
      <c r="C667" s="1">
        <f t="shared" si="10"/>
        <v>0.46111111111111108</v>
      </c>
      <c r="D667" s="1" t="str">
        <f>IFERROR(INDEX(Table2[Zeitfenster],MATCH(Zeittafel[[#This Row],[Minute]],Table2[Start],1)),"")</f>
        <v>Schicht 1</v>
      </c>
      <c r="E667" s="4">
        <f>IF(LEFT(Zeittafel[[#This Row],[Zuordnung]],7)="Schicht",COUNTIF($D$7:D667,"Schicht*"),"")</f>
        <v>300</v>
      </c>
    </row>
    <row r="668" spans="3:5" x14ac:dyDescent="0.35">
      <c r="C668" s="1">
        <f t="shared" si="10"/>
        <v>0.46180555555555558</v>
      </c>
      <c r="D668" s="1" t="str">
        <f>IFERROR(INDEX(Table2[Zeitfenster],MATCH(Zeittafel[[#This Row],[Minute]],Table2[Start],1)),"")</f>
        <v>Schicht 1</v>
      </c>
      <c r="E668" s="4">
        <f>IF(LEFT(Zeittafel[[#This Row],[Zuordnung]],7)="Schicht",COUNTIF($D$7:D668,"Schicht*"),"")</f>
        <v>301</v>
      </c>
    </row>
    <row r="669" spans="3:5" x14ac:dyDescent="0.35">
      <c r="C669" s="1">
        <f t="shared" si="10"/>
        <v>0.46249999999999997</v>
      </c>
      <c r="D669" s="1" t="str">
        <f>IFERROR(INDEX(Table2[Zeitfenster],MATCH(Zeittafel[[#This Row],[Minute]],Table2[Start],1)),"")</f>
        <v>Schicht 1</v>
      </c>
      <c r="E669" s="4">
        <f>IF(LEFT(Zeittafel[[#This Row],[Zuordnung]],7)="Schicht",COUNTIF($D$7:D669,"Schicht*"),"")</f>
        <v>302</v>
      </c>
    </row>
    <row r="670" spans="3:5" x14ac:dyDescent="0.35">
      <c r="C670" s="1">
        <f t="shared" si="10"/>
        <v>0.46319444444444446</v>
      </c>
      <c r="D670" s="1" t="str">
        <f>IFERROR(INDEX(Table2[Zeitfenster],MATCH(Zeittafel[[#This Row],[Minute]],Table2[Start],1)),"")</f>
        <v>Schicht 1</v>
      </c>
      <c r="E670" s="4">
        <f>IF(LEFT(Zeittafel[[#This Row],[Zuordnung]],7)="Schicht",COUNTIF($D$7:D670,"Schicht*"),"")</f>
        <v>303</v>
      </c>
    </row>
    <row r="671" spans="3:5" x14ac:dyDescent="0.35">
      <c r="C671" s="1">
        <f t="shared" si="10"/>
        <v>0.46388888888888885</v>
      </c>
      <c r="D671" s="1" t="str">
        <f>IFERROR(INDEX(Table2[Zeitfenster],MATCH(Zeittafel[[#This Row],[Minute]],Table2[Start],1)),"")</f>
        <v>Schicht 1</v>
      </c>
      <c r="E671" s="4">
        <f>IF(LEFT(Zeittafel[[#This Row],[Zuordnung]],7)="Schicht",COUNTIF($D$7:D671,"Schicht*"),"")</f>
        <v>304</v>
      </c>
    </row>
    <row r="672" spans="3:5" x14ac:dyDescent="0.35">
      <c r="C672" s="1">
        <f t="shared" si="10"/>
        <v>0.46458333333333335</v>
      </c>
      <c r="D672" s="1" t="str">
        <f>IFERROR(INDEX(Table2[Zeitfenster],MATCH(Zeittafel[[#This Row],[Minute]],Table2[Start],1)),"")</f>
        <v>Schicht 1</v>
      </c>
      <c r="E672" s="4">
        <f>IF(LEFT(Zeittafel[[#This Row],[Zuordnung]],7)="Schicht",COUNTIF($D$7:D672,"Schicht*"),"")</f>
        <v>305</v>
      </c>
    </row>
    <row r="673" spans="3:5" x14ac:dyDescent="0.35">
      <c r="C673" s="1">
        <f t="shared" si="10"/>
        <v>0.46527777777777773</v>
      </c>
      <c r="D673" s="1" t="str">
        <f>IFERROR(INDEX(Table2[Zeitfenster],MATCH(Zeittafel[[#This Row],[Minute]],Table2[Start],1)),"")</f>
        <v>Schicht 1</v>
      </c>
      <c r="E673" s="4">
        <f>IF(LEFT(Zeittafel[[#This Row],[Zuordnung]],7)="Schicht",COUNTIF($D$7:D673,"Schicht*"),"")</f>
        <v>306</v>
      </c>
    </row>
    <row r="674" spans="3:5" x14ac:dyDescent="0.35">
      <c r="C674" s="1">
        <f t="shared" si="10"/>
        <v>0.46597222222222223</v>
      </c>
      <c r="D674" s="1" t="str">
        <f>IFERROR(INDEX(Table2[Zeitfenster],MATCH(Zeittafel[[#This Row],[Minute]],Table2[Start],1)),"")</f>
        <v>Schicht 1</v>
      </c>
      <c r="E674" s="4">
        <f>IF(LEFT(Zeittafel[[#This Row],[Zuordnung]],7)="Schicht",COUNTIF($D$7:D674,"Schicht*"),"")</f>
        <v>307</v>
      </c>
    </row>
    <row r="675" spans="3:5" x14ac:dyDescent="0.35">
      <c r="C675" s="1">
        <f t="shared" si="10"/>
        <v>0.46666666666666662</v>
      </c>
      <c r="D675" s="1" t="str">
        <f>IFERROR(INDEX(Table2[Zeitfenster],MATCH(Zeittafel[[#This Row],[Minute]],Table2[Start],1)),"")</f>
        <v>Schicht 1</v>
      </c>
      <c r="E675" s="4">
        <f>IF(LEFT(Zeittafel[[#This Row],[Zuordnung]],7)="Schicht",COUNTIF($D$7:D675,"Schicht*"),"")</f>
        <v>308</v>
      </c>
    </row>
    <row r="676" spans="3:5" x14ac:dyDescent="0.35">
      <c r="C676" s="1">
        <f t="shared" si="10"/>
        <v>0.46736111111111112</v>
      </c>
      <c r="D676" s="1" t="str">
        <f>IFERROR(INDEX(Table2[Zeitfenster],MATCH(Zeittafel[[#This Row],[Minute]],Table2[Start],1)),"")</f>
        <v>Schicht 1</v>
      </c>
      <c r="E676" s="4">
        <f>IF(LEFT(Zeittafel[[#This Row],[Zuordnung]],7)="Schicht",COUNTIF($D$7:D676,"Schicht*"),"")</f>
        <v>309</v>
      </c>
    </row>
    <row r="677" spans="3:5" x14ac:dyDescent="0.35">
      <c r="C677" s="1">
        <f t="shared" si="10"/>
        <v>0.4680555555555555</v>
      </c>
      <c r="D677" s="1" t="str">
        <f>IFERROR(INDEX(Table2[Zeitfenster],MATCH(Zeittafel[[#This Row],[Minute]],Table2[Start],1)),"")</f>
        <v>Schicht 1</v>
      </c>
      <c r="E677" s="4">
        <f>IF(LEFT(Zeittafel[[#This Row],[Zuordnung]],7)="Schicht",COUNTIF($D$7:D677,"Schicht*"),"")</f>
        <v>310</v>
      </c>
    </row>
    <row r="678" spans="3:5" x14ac:dyDescent="0.35">
      <c r="C678" s="1">
        <f t="shared" si="10"/>
        <v>0.46875</v>
      </c>
      <c r="D678" s="1" t="str">
        <f>IFERROR(INDEX(Table2[Zeitfenster],MATCH(Zeittafel[[#This Row],[Minute]],Table2[Start],1)),"")</f>
        <v>Schicht 1</v>
      </c>
      <c r="E678" s="4">
        <f>IF(LEFT(Zeittafel[[#This Row],[Zuordnung]],7)="Schicht",COUNTIF($D$7:D678,"Schicht*"),"")</f>
        <v>311</v>
      </c>
    </row>
    <row r="679" spans="3:5" x14ac:dyDescent="0.35">
      <c r="C679" s="1">
        <f t="shared" si="10"/>
        <v>0.4694444444444445</v>
      </c>
      <c r="D679" s="1" t="str">
        <f>IFERROR(INDEX(Table2[Zeitfenster],MATCH(Zeittafel[[#This Row],[Minute]],Table2[Start],1)),"")</f>
        <v>Schicht 1</v>
      </c>
      <c r="E679" s="4">
        <f>IF(LEFT(Zeittafel[[#This Row],[Zuordnung]],7)="Schicht",COUNTIF($D$7:D679,"Schicht*"),"")</f>
        <v>312</v>
      </c>
    </row>
    <row r="680" spans="3:5" x14ac:dyDescent="0.35">
      <c r="C680" s="1">
        <f t="shared" si="10"/>
        <v>0.47013888888888888</v>
      </c>
      <c r="D680" s="1" t="str">
        <f>IFERROR(INDEX(Table2[Zeitfenster],MATCH(Zeittafel[[#This Row],[Minute]],Table2[Start],1)),"")</f>
        <v>Schicht 1</v>
      </c>
      <c r="E680" s="4">
        <f>IF(LEFT(Zeittafel[[#This Row],[Zuordnung]],7)="Schicht",COUNTIF($D$7:D680,"Schicht*"),"")</f>
        <v>313</v>
      </c>
    </row>
    <row r="681" spans="3:5" x14ac:dyDescent="0.35">
      <c r="C681" s="1">
        <f t="shared" si="10"/>
        <v>0.47083333333333338</v>
      </c>
      <c r="D681" s="1" t="str">
        <f>IFERROR(INDEX(Table2[Zeitfenster],MATCH(Zeittafel[[#This Row],[Minute]],Table2[Start],1)),"")</f>
        <v>Schicht 1</v>
      </c>
      <c r="E681" s="4">
        <f>IF(LEFT(Zeittafel[[#This Row],[Zuordnung]],7)="Schicht",COUNTIF($D$7:D681,"Schicht*"),"")</f>
        <v>314</v>
      </c>
    </row>
    <row r="682" spans="3:5" x14ac:dyDescent="0.35">
      <c r="C682" s="1">
        <f t="shared" si="10"/>
        <v>0.47152777777777777</v>
      </c>
      <c r="D682" s="1" t="str">
        <f>IFERROR(INDEX(Table2[Zeitfenster],MATCH(Zeittafel[[#This Row],[Minute]],Table2[Start],1)),"")</f>
        <v>Schicht 1</v>
      </c>
      <c r="E682" s="4">
        <f>IF(LEFT(Zeittafel[[#This Row],[Zuordnung]],7)="Schicht",COUNTIF($D$7:D682,"Schicht*"),"")</f>
        <v>315</v>
      </c>
    </row>
    <row r="683" spans="3:5" x14ac:dyDescent="0.35">
      <c r="C683" s="1">
        <f t="shared" si="10"/>
        <v>0.47222222222222227</v>
      </c>
      <c r="D683" s="1" t="str">
        <f>IFERROR(INDEX(Table2[Zeitfenster],MATCH(Zeittafel[[#This Row],[Minute]],Table2[Start],1)),"")</f>
        <v>Schicht 1</v>
      </c>
      <c r="E683" s="4">
        <f>IF(LEFT(Zeittafel[[#This Row],[Zuordnung]],7)="Schicht",COUNTIF($D$7:D683,"Schicht*"),"")</f>
        <v>316</v>
      </c>
    </row>
    <row r="684" spans="3:5" x14ac:dyDescent="0.35">
      <c r="C684" s="1">
        <f t="shared" si="10"/>
        <v>0.47291666666666665</v>
      </c>
      <c r="D684" s="1" t="str">
        <f>IFERROR(INDEX(Table2[Zeitfenster],MATCH(Zeittafel[[#This Row],[Minute]],Table2[Start],1)),"")</f>
        <v>Schicht 1</v>
      </c>
      <c r="E684" s="4">
        <f>IF(LEFT(Zeittafel[[#This Row],[Zuordnung]],7)="Schicht",COUNTIF($D$7:D684,"Schicht*"),"")</f>
        <v>317</v>
      </c>
    </row>
    <row r="685" spans="3:5" x14ac:dyDescent="0.35">
      <c r="C685" s="1">
        <f t="shared" si="10"/>
        <v>0.47361111111111115</v>
      </c>
      <c r="D685" s="1" t="str">
        <f>IFERROR(INDEX(Table2[Zeitfenster],MATCH(Zeittafel[[#This Row],[Minute]],Table2[Start],1)),"")</f>
        <v>Schicht 1</v>
      </c>
      <c r="E685" s="4">
        <f>IF(LEFT(Zeittafel[[#This Row],[Zuordnung]],7)="Schicht",COUNTIF($D$7:D685,"Schicht*"),"")</f>
        <v>318</v>
      </c>
    </row>
    <row r="686" spans="3:5" x14ac:dyDescent="0.35">
      <c r="C686" s="1">
        <f t="shared" si="10"/>
        <v>0.47430555555555554</v>
      </c>
      <c r="D686" s="1" t="str">
        <f>IFERROR(INDEX(Table2[Zeitfenster],MATCH(Zeittafel[[#This Row],[Minute]],Table2[Start],1)),"")</f>
        <v>Schicht 1</v>
      </c>
      <c r="E686" s="4">
        <f>IF(LEFT(Zeittafel[[#This Row],[Zuordnung]],7)="Schicht",COUNTIF($D$7:D686,"Schicht*"),"")</f>
        <v>319</v>
      </c>
    </row>
    <row r="687" spans="3:5" x14ac:dyDescent="0.35">
      <c r="C687" s="1">
        <f t="shared" si="10"/>
        <v>0.47500000000000003</v>
      </c>
      <c r="D687" s="1" t="str">
        <f>IFERROR(INDEX(Table2[Zeitfenster],MATCH(Zeittafel[[#This Row],[Minute]],Table2[Start],1)),"")</f>
        <v>Schicht 1</v>
      </c>
      <c r="E687" s="4">
        <f>IF(LEFT(Zeittafel[[#This Row],[Zuordnung]],7)="Schicht",COUNTIF($D$7:D687,"Schicht*"),"")</f>
        <v>320</v>
      </c>
    </row>
    <row r="688" spans="3:5" x14ac:dyDescent="0.35">
      <c r="C688" s="1">
        <f t="shared" si="10"/>
        <v>0.47569444444444442</v>
      </c>
      <c r="D688" s="1" t="str">
        <f>IFERROR(INDEX(Table2[Zeitfenster],MATCH(Zeittafel[[#This Row],[Minute]],Table2[Start],1)),"")</f>
        <v>Schicht 1</v>
      </c>
      <c r="E688" s="4">
        <f>IF(LEFT(Zeittafel[[#This Row],[Zuordnung]],7)="Schicht",COUNTIF($D$7:D688,"Schicht*"),"")</f>
        <v>321</v>
      </c>
    </row>
    <row r="689" spans="3:5" x14ac:dyDescent="0.35">
      <c r="C689" s="1">
        <f t="shared" si="10"/>
        <v>0.47638888888888892</v>
      </c>
      <c r="D689" s="1" t="str">
        <f>IFERROR(INDEX(Table2[Zeitfenster],MATCH(Zeittafel[[#This Row],[Minute]],Table2[Start],1)),"")</f>
        <v>Schicht 1</v>
      </c>
      <c r="E689" s="4">
        <f>IF(LEFT(Zeittafel[[#This Row],[Zuordnung]],7)="Schicht",COUNTIF($D$7:D689,"Schicht*"),"")</f>
        <v>322</v>
      </c>
    </row>
    <row r="690" spans="3:5" x14ac:dyDescent="0.35">
      <c r="C690" s="1">
        <f t="shared" si="10"/>
        <v>0.4770833333333333</v>
      </c>
      <c r="D690" s="1" t="str">
        <f>IFERROR(INDEX(Table2[Zeitfenster],MATCH(Zeittafel[[#This Row],[Minute]],Table2[Start],1)),"")</f>
        <v>Schicht 1</v>
      </c>
      <c r="E690" s="4">
        <f>IF(LEFT(Zeittafel[[#This Row],[Zuordnung]],7)="Schicht",COUNTIF($D$7:D690,"Schicht*"),"")</f>
        <v>323</v>
      </c>
    </row>
    <row r="691" spans="3:5" x14ac:dyDescent="0.35">
      <c r="C691" s="1">
        <f t="shared" si="10"/>
        <v>0.4777777777777778</v>
      </c>
      <c r="D691" s="1" t="str">
        <f>IFERROR(INDEX(Table2[Zeitfenster],MATCH(Zeittafel[[#This Row],[Minute]],Table2[Start],1)),"")</f>
        <v>Schicht 1</v>
      </c>
      <c r="E691" s="4">
        <f>IF(LEFT(Zeittafel[[#This Row],[Zuordnung]],7)="Schicht",COUNTIF($D$7:D691,"Schicht*"),"")</f>
        <v>324</v>
      </c>
    </row>
    <row r="692" spans="3:5" x14ac:dyDescent="0.35">
      <c r="C692" s="1">
        <f t="shared" si="10"/>
        <v>0.47847222222222219</v>
      </c>
      <c r="D692" s="1" t="str">
        <f>IFERROR(INDEX(Table2[Zeitfenster],MATCH(Zeittafel[[#This Row],[Minute]],Table2[Start],1)),"")</f>
        <v>Schicht 1</v>
      </c>
      <c r="E692" s="4">
        <f>IF(LEFT(Zeittafel[[#This Row],[Zuordnung]],7)="Schicht",COUNTIF($D$7:D692,"Schicht*"),"")</f>
        <v>325</v>
      </c>
    </row>
    <row r="693" spans="3:5" x14ac:dyDescent="0.35">
      <c r="C693" s="1">
        <f t="shared" si="10"/>
        <v>0.47916666666666669</v>
      </c>
      <c r="D693" s="1" t="str">
        <f>IFERROR(INDEX(Table2[Zeitfenster],MATCH(Zeittafel[[#This Row],[Minute]],Table2[Start],1)),"")</f>
        <v>Schicht 1</v>
      </c>
      <c r="E693" s="4">
        <f>IF(LEFT(Zeittafel[[#This Row],[Zuordnung]],7)="Schicht",COUNTIF($D$7:D693,"Schicht*"),"")</f>
        <v>326</v>
      </c>
    </row>
    <row r="694" spans="3:5" x14ac:dyDescent="0.35">
      <c r="C694" s="1">
        <f t="shared" si="10"/>
        <v>0.47986111111111113</v>
      </c>
      <c r="D694" s="1" t="str">
        <f>IFERROR(INDEX(Table2[Zeitfenster],MATCH(Zeittafel[[#This Row],[Minute]],Table2[Start],1)),"")</f>
        <v>Schicht 1</v>
      </c>
      <c r="E694" s="4">
        <f>IF(LEFT(Zeittafel[[#This Row],[Zuordnung]],7)="Schicht",COUNTIF($D$7:D694,"Schicht*"),"")</f>
        <v>327</v>
      </c>
    </row>
    <row r="695" spans="3:5" x14ac:dyDescent="0.35">
      <c r="C695" s="1">
        <f t="shared" si="10"/>
        <v>0.48055555555555557</v>
      </c>
      <c r="D695" s="1" t="str">
        <f>IFERROR(INDEX(Table2[Zeitfenster],MATCH(Zeittafel[[#This Row],[Minute]],Table2[Start],1)),"")</f>
        <v>Schicht 1</v>
      </c>
      <c r="E695" s="4">
        <f>IF(LEFT(Zeittafel[[#This Row],[Zuordnung]],7)="Schicht",COUNTIF($D$7:D695,"Schicht*"),"")</f>
        <v>328</v>
      </c>
    </row>
    <row r="696" spans="3:5" x14ac:dyDescent="0.35">
      <c r="C696" s="1">
        <f t="shared" si="10"/>
        <v>0.48125000000000001</v>
      </c>
      <c r="D696" s="1" t="str">
        <f>IFERROR(INDEX(Table2[Zeitfenster],MATCH(Zeittafel[[#This Row],[Minute]],Table2[Start],1)),"")</f>
        <v>Schicht 1</v>
      </c>
      <c r="E696" s="4">
        <f>IF(LEFT(Zeittafel[[#This Row],[Zuordnung]],7)="Schicht",COUNTIF($D$7:D696,"Schicht*"),"")</f>
        <v>329</v>
      </c>
    </row>
    <row r="697" spans="3:5" x14ac:dyDescent="0.35">
      <c r="C697" s="1">
        <f t="shared" si="10"/>
        <v>0.48194444444444445</v>
      </c>
      <c r="D697" s="1" t="str">
        <f>IFERROR(INDEX(Table2[Zeitfenster],MATCH(Zeittafel[[#This Row],[Minute]],Table2[Start],1)),"")</f>
        <v>Schicht 1</v>
      </c>
      <c r="E697" s="4">
        <f>IF(LEFT(Zeittafel[[#This Row],[Zuordnung]],7)="Schicht",COUNTIF($D$7:D697,"Schicht*"),"")</f>
        <v>330</v>
      </c>
    </row>
    <row r="698" spans="3:5" x14ac:dyDescent="0.35">
      <c r="C698" s="1">
        <f t="shared" si="10"/>
        <v>0.4826388888888889</v>
      </c>
      <c r="D698" s="1" t="str">
        <f>IFERROR(INDEX(Table2[Zeitfenster],MATCH(Zeittafel[[#This Row],[Minute]],Table2[Start],1)),"")</f>
        <v>Schicht 1</v>
      </c>
      <c r="E698" s="4">
        <f>IF(LEFT(Zeittafel[[#This Row],[Zuordnung]],7)="Schicht",COUNTIF($D$7:D698,"Schicht*"),"")</f>
        <v>331</v>
      </c>
    </row>
    <row r="699" spans="3:5" x14ac:dyDescent="0.35">
      <c r="C699" s="1">
        <f t="shared" si="10"/>
        <v>0.48333333333333334</v>
      </c>
      <c r="D699" s="1" t="str">
        <f>IFERROR(INDEX(Table2[Zeitfenster],MATCH(Zeittafel[[#This Row],[Minute]],Table2[Start],1)),"")</f>
        <v>Schicht 1</v>
      </c>
      <c r="E699" s="4">
        <f>IF(LEFT(Zeittafel[[#This Row],[Zuordnung]],7)="Schicht",COUNTIF($D$7:D699,"Schicht*"),"")</f>
        <v>332</v>
      </c>
    </row>
    <row r="700" spans="3:5" x14ac:dyDescent="0.35">
      <c r="C700" s="1">
        <f t="shared" si="10"/>
        <v>0.48402777777777778</v>
      </c>
      <c r="D700" s="1" t="str">
        <f>IFERROR(INDEX(Table2[Zeitfenster],MATCH(Zeittafel[[#This Row],[Minute]],Table2[Start],1)),"")</f>
        <v>Schicht 1</v>
      </c>
      <c r="E700" s="4">
        <f>IF(LEFT(Zeittafel[[#This Row],[Zuordnung]],7)="Schicht",COUNTIF($D$7:D700,"Schicht*"),"")</f>
        <v>333</v>
      </c>
    </row>
    <row r="701" spans="3:5" x14ac:dyDescent="0.35">
      <c r="C701" s="1">
        <f t="shared" si="10"/>
        <v>0.48472222222222222</v>
      </c>
      <c r="D701" s="1" t="str">
        <f>IFERROR(INDEX(Table2[Zeitfenster],MATCH(Zeittafel[[#This Row],[Minute]],Table2[Start],1)),"")</f>
        <v>Schicht 1</v>
      </c>
      <c r="E701" s="4">
        <f>IF(LEFT(Zeittafel[[#This Row],[Zuordnung]],7)="Schicht",COUNTIF($D$7:D701,"Schicht*"),"")</f>
        <v>334</v>
      </c>
    </row>
    <row r="702" spans="3:5" x14ac:dyDescent="0.35">
      <c r="C702" s="1">
        <f t="shared" si="10"/>
        <v>0.48541666666666666</v>
      </c>
      <c r="D702" s="1" t="str">
        <f>IFERROR(INDEX(Table2[Zeitfenster],MATCH(Zeittafel[[#This Row],[Minute]],Table2[Start],1)),"")</f>
        <v>Schicht 1</v>
      </c>
      <c r="E702" s="4">
        <f>IF(LEFT(Zeittafel[[#This Row],[Zuordnung]],7)="Schicht",COUNTIF($D$7:D702,"Schicht*"),"")</f>
        <v>335</v>
      </c>
    </row>
    <row r="703" spans="3:5" x14ac:dyDescent="0.35">
      <c r="C703" s="1">
        <f t="shared" si="10"/>
        <v>0.4861111111111111</v>
      </c>
      <c r="D703" s="1" t="str">
        <f>IFERROR(INDEX(Table2[Zeitfenster],MATCH(Zeittafel[[#This Row],[Minute]],Table2[Start],1)),"")</f>
        <v>Schicht 1</v>
      </c>
      <c r="E703" s="4">
        <f>IF(LEFT(Zeittafel[[#This Row],[Zuordnung]],7)="Schicht",COUNTIF($D$7:D703,"Schicht*"),"")</f>
        <v>336</v>
      </c>
    </row>
    <row r="704" spans="3:5" x14ac:dyDescent="0.35">
      <c r="C704" s="1">
        <f t="shared" si="10"/>
        <v>0.48680555555555555</v>
      </c>
      <c r="D704" s="1" t="str">
        <f>IFERROR(INDEX(Table2[Zeitfenster],MATCH(Zeittafel[[#This Row],[Minute]],Table2[Start],1)),"")</f>
        <v>Schicht 1</v>
      </c>
      <c r="E704" s="4">
        <f>IF(LEFT(Zeittafel[[#This Row],[Zuordnung]],7)="Schicht",COUNTIF($D$7:D704,"Schicht*"),"")</f>
        <v>337</v>
      </c>
    </row>
    <row r="705" spans="3:5" x14ac:dyDescent="0.35">
      <c r="C705" s="1">
        <f t="shared" si="10"/>
        <v>0.48749999999999999</v>
      </c>
      <c r="D705" s="1" t="str">
        <f>IFERROR(INDEX(Table2[Zeitfenster],MATCH(Zeittafel[[#This Row],[Minute]],Table2[Start],1)),"")</f>
        <v>Schicht 1</v>
      </c>
      <c r="E705" s="4">
        <f>IF(LEFT(Zeittafel[[#This Row],[Zuordnung]],7)="Schicht",COUNTIF($D$7:D705,"Schicht*"),"")</f>
        <v>338</v>
      </c>
    </row>
    <row r="706" spans="3:5" x14ac:dyDescent="0.35">
      <c r="C706" s="1">
        <f t="shared" si="10"/>
        <v>0.48819444444444443</v>
      </c>
      <c r="D706" s="1" t="str">
        <f>IFERROR(INDEX(Table2[Zeitfenster],MATCH(Zeittafel[[#This Row],[Minute]],Table2[Start],1)),"")</f>
        <v>Schicht 1</v>
      </c>
      <c r="E706" s="4">
        <f>IF(LEFT(Zeittafel[[#This Row],[Zuordnung]],7)="Schicht",COUNTIF($D$7:D706,"Schicht*"),"")</f>
        <v>339</v>
      </c>
    </row>
    <row r="707" spans="3:5" x14ac:dyDescent="0.35">
      <c r="C707" s="1">
        <f t="shared" si="10"/>
        <v>0.48888888888888887</v>
      </c>
      <c r="D707" s="1" t="str">
        <f>IFERROR(INDEX(Table2[Zeitfenster],MATCH(Zeittafel[[#This Row],[Minute]],Table2[Start],1)),"")</f>
        <v>Schicht 1</v>
      </c>
      <c r="E707" s="4">
        <f>IF(LEFT(Zeittafel[[#This Row],[Zuordnung]],7)="Schicht",COUNTIF($D$7:D707,"Schicht*"),"")</f>
        <v>340</v>
      </c>
    </row>
    <row r="708" spans="3:5" x14ac:dyDescent="0.35">
      <c r="C708" s="1">
        <f t="shared" si="10"/>
        <v>0.48958333333333331</v>
      </c>
      <c r="D708" s="1" t="str">
        <f>IFERROR(INDEX(Table2[Zeitfenster],MATCH(Zeittafel[[#This Row],[Minute]],Table2[Start],1)),"")</f>
        <v>Schicht 1</v>
      </c>
      <c r="E708" s="4">
        <f>IF(LEFT(Zeittafel[[#This Row],[Zuordnung]],7)="Schicht",COUNTIF($D$7:D708,"Schicht*"),"")</f>
        <v>341</v>
      </c>
    </row>
    <row r="709" spans="3:5" x14ac:dyDescent="0.35">
      <c r="C709" s="1">
        <f t="shared" si="10"/>
        <v>0.49027777777777781</v>
      </c>
      <c r="D709" s="1" t="str">
        <f>IFERROR(INDEX(Table2[Zeitfenster],MATCH(Zeittafel[[#This Row],[Minute]],Table2[Start],1)),"")</f>
        <v>Schicht 1</v>
      </c>
      <c r="E709" s="4">
        <f>IF(LEFT(Zeittafel[[#This Row],[Zuordnung]],7)="Schicht",COUNTIF($D$7:D709,"Schicht*"),"")</f>
        <v>342</v>
      </c>
    </row>
    <row r="710" spans="3:5" x14ac:dyDescent="0.35">
      <c r="C710" s="1">
        <f t="shared" si="10"/>
        <v>0.4909722222222222</v>
      </c>
      <c r="D710" s="1" t="str">
        <f>IFERROR(INDEX(Table2[Zeitfenster],MATCH(Zeittafel[[#This Row],[Minute]],Table2[Start],1)),"")</f>
        <v>Schicht 1</v>
      </c>
      <c r="E710" s="4">
        <f>IF(LEFT(Zeittafel[[#This Row],[Zuordnung]],7)="Schicht",COUNTIF($D$7:D710,"Schicht*"),"")</f>
        <v>343</v>
      </c>
    </row>
    <row r="711" spans="3:5" x14ac:dyDescent="0.35">
      <c r="C711" s="1">
        <f t="shared" ref="C711:C774" si="11">TIME(0,ROW()-3,0)</f>
        <v>0.4916666666666667</v>
      </c>
      <c r="D711" s="1" t="str">
        <f>IFERROR(INDEX(Table2[Zeitfenster],MATCH(Zeittafel[[#This Row],[Minute]],Table2[Start],1)),"")</f>
        <v>Schicht 1</v>
      </c>
      <c r="E711" s="4">
        <f>IF(LEFT(Zeittafel[[#This Row],[Zuordnung]],7)="Schicht",COUNTIF($D$7:D711,"Schicht*"),"")</f>
        <v>344</v>
      </c>
    </row>
    <row r="712" spans="3:5" x14ac:dyDescent="0.35">
      <c r="C712" s="1">
        <f t="shared" si="11"/>
        <v>0.49236111111111108</v>
      </c>
      <c r="D712" s="1" t="str">
        <f>IFERROR(INDEX(Table2[Zeitfenster],MATCH(Zeittafel[[#This Row],[Minute]],Table2[Start],1)),"")</f>
        <v>Schicht 1</v>
      </c>
      <c r="E712" s="4">
        <f>IF(LEFT(Zeittafel[[#This Row],[Zuordnung]],7)="Schicht",COUNTIF($D$7:D712,"Schicht*"),"")</f>
        <v>345</v>
      </c>
    </row>
    <row r="713" spans="3:5" x14ac:dyDescent="0.35">
      <c r="C713" s="1">
        <f t="shared" si="11"/>
        <v>0.49305555555555558</v>
      </c>
      <c r="D713" s="1" t="str">
        <f>IFERROR(INDEX(Table2[Zeitfenster],MATCH(Zeittafel[[#This Row],[Minute]],Table2[Start],1)),"")</f>
        <v>Schicht 1</v>
      </c>
      <c r="E713" s="4">
        <f>IF(LEFT(Zeittafel[[#This Row],[Zuordnung]],7)="Schicht",COUNTIF($D$7:D713,"Schicht*"),"")</f>
        <v>346</v>
      </c>
    </row>
    <row r="714" spans="3:5" x14ac:dyDescent="0.35">
      <c r="C714" s="1">
        <f t="shared" si="11"/>
        <v>0.49374999999999997</v>
      </c>
      <c r="D714" s="1" t="str">
        <f>IFERROR(INDEX(Table2[Zeitfenster],MATCH(Zeittafel[[#This Row],[Minute]],Table2[Start],1)),"")</f>
        <v>Schicht 1</v>
      </c>
      <c r="E714" s="4">
        <f>IF(LEFT(Zeittafel[[#This Row],[Zuordnung]],7)="Schicht",COUNTIF($D$7:D714,"Schicht*"),"")</f>
        <v>347</v>
      </c>
    </row>
    <row r="715" spans="3:5" x14ac:dyDescent="0.35">
      <c r="C715" s="1">
        <f t="shared" si="11"/>
        <v>0.49444444444444446</v>
      </c>
      <c r="D715" s="1" t="str">
        <f>IFERROR(INDEX(Table2[Zeitfenster],MATCH(Zeittafel[[#This Row],[Minute]],Table2[Start],1)),"")</f>
        <v>Schicht 1</v>
      </c>
      <c r="E715" s="4">
        <f>IF(LEFT(Zeittafel[[#This Row],[Zuordnung]],7)="Schicht",COUNTIF($D$7:D715,"Schicht*"),"")</f>
        <v>348</v>
      </c>
    </row>
    <row r="716" spans="3:5" x14ac:dyDescent="0.35">
      <c r="C716" s="1">
        <f t="shared" si="11"/>
        <v>0.49513888888888885</v>
      </c>
      <c r="D716" s="1" t="str">
        <f>IFERROR(INDEX(Table2[Zeitfenster],MATCH(Zeittafel[[#This Row],[Minute]],Table2[Start],1)),"")</f>
        <v>Schicht 1</v>
      </c>
      <c r="E716" s="4">
        <f>IF(LEFT(Zeittafel[[#This Row],[Zuordnung]],7)="Schicht",COUNTIF($D$7:D716,"Schicht*"),"")</f>
        <v>349</v>
      </c>
    </row>
    <row r="717" spans="3:5" x14ac:dyDescent="0.35">
      <c r="C717" s="1">
        <f t="shared" si="11"/>
        <v>0.49583333333333335</v>
      </c>
      <c r="D717" s="1" t="str">
        <f>IFERROR(INDEX(Table2[Zeitfenster],MATCH(Zeittafel[[#This Row],[Minute]],Table2[Start],1)),"")</f>
        <v>Schicht 1</v>
      </c>
      <c r="E717" s="4">
        <f>IF(LEFT(Zeittafel[[#This Row],[Zuordnung]],7)="Schicht",COUNTIF($D$7:D717,"Schicht*"),"")</f>
        <v>350</v>
      </c>
    </row>
    <row r="718" spans="3:5" x14ac:dyDescent="0.35">
      <c r="C718" s="1">
        <f t="shared" si="11"/>
        <v>0.49652777777777773</v>
      </c>
      <c r="D718" s="1" t="str">
        <f>IFERROR(INDEX(Table2[Zeitfenster],MATCH(Zeittafel[[#This Row],[Minute]],Table2[Start],1)),"")</f>
        <v>Pause</v>
      </c>
      <c r="E718" s="4" t="str">
        <f>IF(LEFT(Zeittafel[[#This Row],[Zuordnung]],7)="Schicht",COUNTIF($D$7:D718,"Schicht*"),"")</f>
        <v/>
      </c>
    </row>
    <row r="719" spans="3:5" x14ac:dyDescent="0.35">
      <c r="C719" s="1">
        <f t="shared" si="11"/>
        <v>0.49722222222222223</v>
      </c>
      <c r="D719" s="1" t="str">
        <f>IFERROR(INDEX(Table2[Zeitfenster],MATCH(Zeittafel[[#This Row],[Minute]],Table2[Start],1)),"")</f>
        <v>Pause</v>
      </c>
      <c r="E719" s="4" t="str">
        <f>IF(LEFT(Zeittafel[[#This Row],[Zuordnung]],7)="Schicht",COUNTIF($D$7:D719,"Schicht*"),"")</f>
        <v/>
      </c>
    </row>
    <row r="720" spans="3:5" x14ac:dyDescent="0.35">
      <c r="C720" s="1">
        <f t="shared" si="11"/>
        <v>0.49791666666666662</v>
      </c>
      <c r="D720" s="1" t="str">
        <f>IFERROR(INDEX(Table2[Zeitfenster],MATCH(Zeittafel[[#This Row],[Minute]],Table2[Start],1)),"")</f>
        <v>Pause</v>
      </c>
      <c r="E720" s="4" t="str">
        <f>IF(LEFT(Zeittafel[[#This Row],[Zuordnung]],7)="Schicht",COUNTIF($D$7:D720,"Schicht*"),"")</f>
        <v/>
      </c>
    </row>
    <row r="721" spans="3:5" x14ac:dyDescent="0.35">
      <c r="C721" s="1">
        <f t="shared" si="11"/>
        <v>0.49861111111111112</v>
      </c>
      <c r="D721" s="1" t="str">
        <f>IFERROR(INDEX(Table2[Zeitfenster],MATCH(Zeittafel[[#This Row],[Minute]],Table2[Start],1)),"")</f>
        <v>Pause</v>
      </c>
      <c r="E721" s="4" t="str">
        <f>IF(LEFT(Zeittafel[[#This Row],[Zuordnung]],7)="Schicht",COUNTIF($D$7:D721,"Schicht*"),"")</f>
        <v/>
      </c>
    </row>
    <row r="722" spans="3:5" x14ac:dyDescent="0.35">
      <c r="C722" s="1">
        <f t="shared" si="11"/>
        <v>0.4993055555555555</v>
      </c>
      <c r="D722" s="1" t="str">
        <f>IFERROR(INDEX(Table2[Zeitfenster],MATCH(Zeittafel[[#This Row],[Minute]],Table2[Start],1)),"")</f>
        <v>Pause</v>
      </c>
      <c r="E722" s="4" t="str">
        <f>IF(LEFT(Zeittafel[[#This Row],[Zuordnung]],7)="Schicht",COUNTIF($D$7:D722,"Schicht*"),"")</f>
        <v/>
      </c>
    </row>
    <row r="723" spans="3:5" x14ac:dyDescent="0.35">
      <c r="C723" s="1">
        <f t="shared" si="11"/>
        <v>0.5</v>
      </c>
      <c r="D723" s="1" t="str">
        <f>IFERROR(INDEX(Table2[Zeitfenster],MATCH(Zeittafel[[#This Row],[Minute]],Table2[Start],1)),"")</f>
        <v>Pause</v>
      </c>
      <c r="E723" s="4" t="str">
        <f>IF(LEFT(Zeittafel[[#This Row],[Zuordnung]],7)="Schicht",COUNTIF($D$7:D723,"Schicht*"),"")</f>
        <v/>
      </c>
    </row>
    <row r="724" spans="3:5" x14ac:dyDescent="0.35">
      <c r="C724" s="1">
        <f t="shared" si="11"/>
        <v>0.50069444444444444</v>
      </c>
      <c r="D724" s="1" t="str">
        <f>IFERROR(INDEX(Table2[Zeitfenster],MATCH(Zeittafel[[#This Row],[Minute]],Table2[Start],1)),"")</f>
        <v>Pause</v>
      </c>
      <c r="E724" s="4" t="str">
        <f>IF(LEFT(Zeittafel[[#This Row],[Zuordnung]],7)="Schicht",COUNTIF($D$7:D724,"Schicht*"),"")</f>
        <v/>
      </c>
    </row>
    <row r="725" spans="3:5" x14ac:dyDescent="0.35">
      <c r="C725" s="1">
        <f t="shared" si="11"/>
        <v>0.50138888888888888</v>
      </c>
      <c r="D725" s="1" t="str">
        <f>IFERROR(INDEX(Table2[Zeitfenster],MATCH(Zeittafel[[#This Row],[Minute]],Table2[Start],1)),"")</f>
        <v>Pause</v>
      </c>
      <c r="E725" s="4" t="str">
        <f>IF(LEFT(Zeittafel[[#This Row],[Zuordnung]],7)="Schicht",COUNTIF($D$7:D725,"Schicht*"),"")</f>
        <v/>
      </c>
    </row>
    <row r="726" spans="3:5" x14ac:dyDescent="0.35">
      <c r="C726" s="1">
        <f t="shared" si="11"/>
        <v>0.50208333333333333</v>
      </c>
      <c r="D726" s="1" t="str">
        <f>IFERROR(INDEX(Table2[Zeitfenster],MATCH(Zeittafel[[#This Row],[Minute]],Table2[Start],1)),"")</f>
        <v>Pause</v>
      </c>
      <c r="E726" s="4" t="str">
        <f>IF(LEFT(Zeittafel[[#This Row],[Zuordnung]],7)="Schicht",COUNTIF($D$7:D726,"Schicht*"),"")</f>
        <v/>
      </c>
    </row>
    <row r="727" spans="3:5" x14ac:dyDescent="0.35">
      <c r="C727" s="1">
        <f t="shared" si="11"/>
        <v>0.50277777777777777</v>
      </c>
      <c r="D727" s="1" t="str">
        <f>IFERROR(INDEX(Table2[Zeitfenster],MATCH(Zeittafel[[#This Row],[Minute]],Table2[Start],1)),"")</f>
        <v>Pause</v>
      </c>
      <c r="E727" s="4" t="str">
        <f>IF(LEFT(Zeittafel[[#This Row],[Zuordnung]],7)="Schicht",COUNTIF($D$7:D727,"Schicht*"),"")</f>
        <v/>
      </c>
    </row>
    <row r="728" spans="3:5" x14ac:dyDescent="0.35">
      <c r="C728" s="1">
        <f t="shared" si="11"/>
        <v>0.50347222222222221</v>
      </c>
      <c r="D728" s="1" t="str">
        <f>IFERROR(INDEX(Table2[Zeitfenster],MATCH(Zeittafel[[#This Row],[Minute]],Table2[Start],1)),"")</f>
        <v>Pause</v>
      </c>
      <c r="E728" s="4" t="str">
        <f>IF(LEFT(Zeittafel[[#This Row],[Zuordnung]],7)="Schicht",COUNTIF($D$7:D728,"Schicht*"),"")</f>
        <v/>
      </c>
    </row>
    <row r="729" spans="3:5" x14ac:dyDescent="0.35">
      <c r="C729" s="1">
        <f t="shared" si="11"/>
        <v>0.50416666666666665</v>
      </c>
      <c r="D729" s="1" t="str">
        <f>IFERROR(INDEX(Table2[Zeitfenster],MATCH(Zeittafel[[#This Row],[Minute]],Table2[Start],1)),"")</f>
        <v>Pause</v>
      </c>
      <c r="E729" s="4" t="str">
        <f>IF(LEFT(Zeittafel[[#This Row],[Zuordnung]],7)="Schicht",COUNTIF($D$7:D729,"Schicht*"),"")</f>
        <v/>
      </c>
    </row>
    <row r="730" spans="3:5" x14ac:dyDescent="0.35">
      <c r="C730" s="1">
        <f t="shared" si="11"/>
        <v>0.50486111111111109</v>
      </c>
      <c r="D730" s="1" t="str">
        <f>IFERROR(INDEX(Table2[Zeitfenster],MATCH(Zeittafel[[#This Row],[Minute]],Table2[Start],1)),"")</f>
        <v>Pause</v>
      </c>
      <c r="E730" s="4" t="str">
        <f>IF(LEFT(Zeittafel[[#This Row],[Zuordnung]],7)="Schicht",COUNTIF($D$7:D730,"Schicht*"),"")</f>
        <v/>
      </c>
    </row>
    <row r="731" spans="3:5" x14ac:dyDescent="0.35">
      <c r="C731" s="1">
        <f t="shared" si="11"/>
        <v>0.50555555555555554</v>
      </c>
      <c r="D731" s="1" t="str">
        <f>IFERROR(INDEX(Table2[Zeitfenster],MATCH(Zeittafel[[#This Row],[Minute]],Table2[Start],1)),"")</f>
        <v>Pause</v>
      </c>
      <c r="E731" s="4" t="str">
        <f>IF(LEFT(Zeittafel[[#This Row],[Zuordnung]],7)="Schicht",COUNTIF($D$7:D731,"Schicht*"),"")</f>
        <v/>
      </c>
    </row>
    <row r="732" spans="3:5" x14ac:dyDescent="0.35">
      <c r="C732" s="1">
        <f t="shared" si="11"/>
        <v>0.50624999999999998</v>
      </c>
      <c r="D732" s="1" t="str">
        <f>IFERROR(INDEX(Table2[Zeitfenster],MATCH(Zeittafel[[#This Row],[Minute]],Table2[Start],1)),"")</f>
        <v>Pause</v>
      </c>
      <c r="E732" s="4" t="str">
        <f>IF(LEFT(Zeittafel[[#This Row],[Zuordnung]],7)="Schicht",COUNTIF($D$7:D732,"Schicht*"),"")</f>
        <v/>
      </c>
    </row>
    <row r="733" spans="3:5" x14ac:dyDescent="0.35">
      <c r="C733" s="1">
        <f t="shared" si="11"/>
        <v>0.50694444444444442</v>
      </c>
      <c r="D733" s="1" t="str">
        <f>IFERROR(INDEX(Table2[Zeitfenster],MATCH(Zeittafel[[#This Row],[Minute]],Table2[Start],1)),"")</f>
        <v>Pause</v>
      </c>
      <c r="E733" s="4" t="str">
        <f>IF(LEFT(Zeittafel[[#This Row],[Zuordnung]],7)="Schicht",COUNTIF($D$7:D733,"Schicht*"),"")</f>
        <v/>
      </c>
    </row>
    <row r="734" spans="3:5" x14ac:dyDescent="0.35">
      <c r="C734" s="1">
        <f t="shared" si="11"/>
        <v>0.50763888888888886</v>
      </c>
      <c r="D734" s="1" t="str">
        <f>IFERROR(INDEX(Table2[Zeitfenster],MATCH(Zeittafel[[#This Row],[Minute]],Table2[Start],1)),"")</f>
        <v>Pause</v>
      </c>
      <c r="E734" s="4" t="str">
        <f>IF(LEFT(Zeittafel[[#This Row],[Zuordnung]],7)="Schicht",COUNTIF($D$7:D734,"Schicht*"),"")</f>
        <v/>
      </c>
    </row>
    <row r="735" spans="3:5" x14ac:dyDescent="0.35">
      <c r="C735" s="1">
        <f t="shared" si="11"/>
        <v>0.5083333333333333</v>
      </c>
      <c r="D735" s="1" t="str">
        <f>IFERROR(INDEX(Table2[Zeitfenster],MATCH(Zeittafel[[#This Row],[Minute]],Table2[Start],1)),"")</f>
        <v>Pause</v>
      </c>
      <c r="E735" s="4" t="str">
        <f>IF(LEFT(Zeittafel[[#This Row],[Zuordnung]],7)="Schicht",COUNTIF($D$7:D735,"Schicht*"),"")</f>
        <v/>
      </c>
    </row>
    <row r="736" spans="3:5" x14ac:dyDescent="0.35">
      <c r="C736" s="1">
        <f t="shared" si="11"/>
        <v>0.50902777777777775</v>
      </c>
      <c r="D736" s="1" t="str">
        <f>IFERROR(INDEX(Table2[Zeitfenster],MATCH(Zeittafel[[#This Row],[Minute]],Table2[Start],1)),"")</f>
        <v>Pause</v>
      </c>
      <c r="E736" s="4" t="str">
        <f>IF(LEFT(Zeittafel[[#This Row],[Zuordnung]],7)="Schicht",COUNTIF($D$7:D736,"Schicht*"),"")</f>
        <v/>
      </c>
    </row>
    <row r="737" spans="3:5" x14ac:dyDescent="0.35">
      <c r="C737" s="1">
        <f t="shared" si="11"/>
        <v>0.50972222222222219</v>
      </c>
      <c r="D737" s="1" t="str">
        <f>IFERROR(INDEX(Table2[Zeitfenster],MATCH(Zeittafel[[#This Row],[Minute]],Table2[Start],1)),"")</f>
        <v>Pause</v>
      </c>
      <c r="E737" s="4" t="str">
        <f>IF(LEFT(Zeittafel[[#This Row],[Zuordnung]],7)="Schicht",COUNTIF($D$7:D737,"Schicht*"),"")</f>
        <v/>
      </c>
    </row>
    <row r="738" spans="3:5" x14ac:dyDescent="0.35">
      <c r="C738" s="1">
        <f t="shared" si="11"/>
        <v>0.51041666666666663</v>
      </c>
      <c r="D738" s="1" t="str">
        <f>IFERROR(INDEX(Table2[Zeitfenster],MATCH(Zeittafel[[#This Row],[Minute]],Table2[Start],1)),"")</f>
        <v>Pause</v>
      </c>
      <c r="E738" s="4" t="str">
        <f>IF(LEFT(Zeittafel[[#This Row],[Zuordnung]],7)="Schicht",COUNTIF($D$7:D738,"Schicht*"),"")</f>
        <v/>
      </c>
    </row>
    <row r="739" spans="3:5" x14ac:dyDescent="0.35">
      <c r="C739" s="1">
        <f t="shared" si="11"/>
        <v>0.51111111111111118</v>
      </c>
      <c r="D739" s="1" t="str">
        <f>IFERROR(INDEX(Table2[Zeitfenster],MATCH(Zeittafel[[#This Row],[Minute]],Table2[Start],1)),"")</f>
        <v>Pause</v>
      </c>
      <c r="E739" s="4" t="str">
        <f>IF(LEFT(Zeittafel[[#This Row],[Zuordnung]],7)="Schicht",COUNTIF($D$7:D739,"Schicht*"),"")</f>
        <v/>
      </c>
    </row>
    <row r="740" spans="3:5" x14ac:dyDescent="0.35">
      <c r="C740" s="1">
        <f t="shared" si="11"/>
        <v>0.51180555555555551</v>
      </c>
      <c r="D740" s="1" t="str">
        <f>IFERROR(INDEX(Table2[Zeitfenster],MATCH(Zeittafel[[#This Row],[Minute]],Table2[Start],1)),"")</f>
        <v>Pause</v>
      </c>
      <c r="E740" s="4" t="str">
        <f>IF(LEFT(Zeittafel[[#This Row],[Zuordnung]],7)="Schicht",COUNTIF($D$7:D740,"Schicht*"),"")</f>
        <v/>
      </c>
    </row>
    <row r="741" spans="3:5" x14ac:dyDescent="0.35">
      <c r="C741" s="1">
        <f t="shared" si="11"/>
        <v>0.51250000000000007</v>
      </c>
      <c r="D741" s="1" t="str">
        <f>IFERROR(INDEX(Table2[Zeitfenster],MATCH(Zeittafel[[#This Row],[Minute]],Table2[Start],1)),"")</f>
        <v>Pause</v>
      </c>
      <c r="E741" s="4" t="str">
        <f>IF(LEFT(Zeittafel[[#This Row],[Zuordnung]],7)="Schicht",COUNTIF($D$7:D741,"Schicht*"),"")</f>
        <v/>
      </c>
    </row>
    <row r="742" spans="3:5" x14ac:dyDescent="0.35">
      <c r="C742" s="1">
        <f t="shared" si="11"/>
        <v>0.5131944444444444</v>
      </c>
      <c r="D742" s="1" t="str">
        <f>IFERROR(INDEX(Table2[Zeitfenster],MATCH(Zeittafel[[#This Row],[Minute]],Table2[Start],1)),"")</f>
        <v>Pause</v>
      </c>
      <c r="E742" s="4" t="str">
        <f>IF(LEFT(Zeittafel[[#This Row],[Zuordnung]],7)="Schicht",COUNTIF($D$7:D742,"Schicht*"),"")</f>
        <v/>
      </c>
    </row>
    <row r="743" spans="3:5" x14ac:dyDescent="0.35">
      <c r="C743" s="1">
        <f t="shared" si="11"/>
        <v>0.51388888888888895</v>
      </c>
      <c r="D743" s="1" t="str">
        <f>IFERROR(INDEX(Table2[Zeitfenster],MATCH(Zeittafel[[#This Row],[Minute]],Table2[Start],1)),"")</f>
        <v>Pause</v>
      </c>
      <c r="E743" s="4" t="str">
        <f>IF(LEFT(Zeittafel[[#This Row],[Zuordnung]],7)="Schicht",COUNTIF($D$7:D743,"Schicht*"),"")</f>
        <v/>
      </c>
    </row>
    <row r="744" spans="3:5" x14ac:dyDescent="0.35">
      <c r="C744" s="1">
        <f t="shared" si="11"/>
        <v>0.51458333333333328</v>
      </c>
      <c r="D744" s="1" t="str">
        <f>IFERROR(INDEX(Table2[Zeitfenster],MATCH(Zeittafel[[#This Row],[Minute]],Table2[Start],1)),"")</f>
        <v>Pause</v>
      </c>
      <c r="E744" s="4" t="str">
        <f>IF(LEFT(Zeittafel[[#This Row],[Zuordnung]],7)="Schicht",COUNTIF($D$7:D744,"Schicht*"),"")</f>
        <v/>
      </c>
    </row>
    <row r="745" spans="3:5" x14ac:dyDescent="0.35">
      <c r="C745" s="1">
        <f t="shared" si="11"/>
        <v>0.51527777777777783</v>
      </c>
      <c r="D745" s="1" t="str">
        <f>IFERROR(INDEX(Table2[Zeitfenster],MATCH(Zeittafel[[#This Row],[Minute]],Table2[Start],1)),"")</f>
        <v>Pause</v>
      </c>
      <c r="E745" s="4" t="str">
        <f>IF(LEFT(Zeittafel[[#This Row],[Zuordnung]],7)="Schicht",COUNTIF($D$7:D745,"Schicht*"),"")</f>
        <v/>
      </c>
    </row>
    <row r="746" spans="3:5" x14ac:dyDescent="0.35">
      <c r="C746" s="1">
        <f t="shared" si="11"/>
        <v>0.51597222222222217</v>
      </c>
      <c r="D746" s="1" t="str">
        <f>IFERROR(INDEX(Table2[Zeitfenster],MATCH(Zeittafel[[#This Row],[Minute]],Table2[Start],1)),"")</f>
        <v>Pause</v>
      </c>
      <c r="E746" s="4" t="str">
        <f>IF(LEFT(Zeittafel[[#This Row],[Zuordnung]],7)="Schicht",COUNTIF($D$7:D746,"Schicht*"),"")</f>
        <v/>
      </c>
    </row>
    <row r="747" spans="3:5" x14ac:dyDescent="0.35">
      <c r="C747" s="1">
        <f t="shared" si="11"/>
        <v>0.51666666666666672</v>
      </c>
      <c r="D747" s="1" t="str">
        <f>IFERROR(INDEX(Table2[Zeitfenster],MATCH(Zeittafel[[#This Row],[Minute]],Table2[Start],1)),"")</f>
        <v>Pause</v>
      </c>
      <c r="E747" s="4" t="str">
        <f>IF(LEFT(Zeittafel[[#This Row],[Zuordnung]],7)="Schicht",COUNTIF($D$7:D747,"Schicht*"),"")</f>
        <v/>
      </c>
    </row>
    <row r="748" spans="3:5" x14ac:dyDescent="0.35">
      <c r="C748" s="1">
        <f t="shared" si="11"/>
        <v>0.51736111111111105</v>
      </c>
      <c r="D748" s="1" t="str">
        <f>IFERROR(INDEX(Table2[Zeitfenster],MATCH(Zeittafel[[#This Row],[Minute]],Table2[Start],1)),"")</f>
        <v>Schicht 1</v>
      </c>
      <c r="E748" s="4">
        <f>IF(LEFT(Zeittafel[[#This Row],[Zuordnung]],7)="Schicht",COUNTIF($D$7:D748,"Schicht*"),"")</f>
        <v>351</v>
      </c>
    </row>
    <row r="749" spans="3:5" x14ac:dyDescent="0.35">
      <c r="C749" s="1">
        <f t="shared" si="11"/>
        <v>0.5180555555555556</v>
      </c>
      <c r="D749" s="1" t="str">
        <f>IFERROR(INDEX(Table2[Zeitfenster],MATCH(Zeittafel[[#This Row],[Minute]],Table2[Start],1)),"")</f>
        <v>Schicht 1</v>
      </c>
      <c r="E749" s="4">
        <f>IF(LEFT(Zeittafel[[#This Row],[Zuordnung]],7)="Schicht",COUNTIF($D$7:D749,"Schicht*"),"")</f>
        <v>352</v>
      </c>
    </row>
    <row r="750" spans="3:5" x14ac:dyDescent="0.35">
      <c r="C750" s="1">
        <f t="shared" si="11"/>
        <v>0.51874999999999993</v>
      </c>
      <c r="D750" s="1" t="str">
        <f>IFERROR(INDEX(Table2[Zeitfenster],MATCH(Zeittafel[[#This Row],[Minute]],Table2[Start],1)),"")</f>
        <v>Schicht 1</v>
      </c>
      <c r="E750" s="4">
        <f>IF(LEFT(Zeittafel[[#This Row],[Zuordnung]],7)="Schicht",COUNTIF($D$7:D750,"Schicht*"),"")</f>
        <v>353</v>
      </c>
    </row>
    <row r="751" spans="3:5" x14ac:dyDescent="0.35">
      <c r="C751" s="1">
        <f t="shared" si="11"/>
        <v>0.51944444444444449</v>
      </c>
      <c r="D751" s="1" t="str">
        <f>IFERROR(INDEX(Table2[Zeitfenster],MATCH(Zeittafel[[#This Row],[Minute]],Table2[Start],1)),"")</f>
        <v>Schicht 1</v>
      </c>
      <c r="E751" s="4">
        <f>IF(LEFT(Zeittafel[[#This Row],[Zuordnung]],7)="Schicht",COUNTIF($D$7:D751,"Schicht*"),"")</f>
        <v>354</v>
      </c>
    </row>
    <row r="752" spans="3:5" x14ac:dyDescent="0.35">
      <c r="C752" s="1">
        <f t="shared" si="11"/>
        <v>0.52013888888888882</v>
      </c>
      <c r="D752" s="1" t="str">
        <f>IFERROR(INDEX(Table2[Zeitfenster],MATCH(Zeittafel[[#This Row],[Minute]],Table2[Start],1)),"")</f>
        <v>Schicht 1</v>
      </c>
      <c r="E752" s="4">
        <f>IF(LEFT(Zeittafel[[#This Row],[Zuordnung]],7)="Schicht",COUNTIF($D$7:D752,"Schicht*"),"")</f>
        <v>355</v>
      </c>
    </row>
    <row r="753" spans="3:5" x14ac:dyDescent="0.35">
      <c r="C753" s="1">
        <f t="shared" si="11"/>
        <v>0.52083333333333337</v>
      </c>
      <c r="D753" s="1" t="str">
        <f>IFERROR(INDEX(Table2[Zeitfenster],MATCH(Zeittafel[[#This Row],[Minute]],Table2[Start],1)),"")</f>
        <v>Schicht 1</v>
      </c>
      <c r="E753" s="4">
        <f>IF(LEFT(Zeittafel[[#This Row],[Zuordnung]],7)="Schicht",COUNTIF($D$7:D753,"Schicht*"),"")</f>
        <v>356</v>
      </c>
    </row>
    <row r="754" spans="3:5" x14ac:dyDescent="0.35">
      <c r="C754" s="1">
        <f t="shared" si="11"/>
        <v>0.52152777777777781</v>
      </c>
      <c r="D754" s="1" t="str">
        <f>IFERROR(INDEX(Table2[Zeitfenster],MATCH(Zeittafel[[#This Row],[Minute]],Table2[Start],1)),"")</f>
        <v>Schicht 1</v>
      </c>
      <c r="E754" s="4">
        <f>IF(LEFT(Zeittafel[[#This Row],[Zuordnung]],7)="Schicht",COUNTIF($D$7:D754,"Schicht*"),"")</f>
        <v>357</v>
      </c>
    </row>
    <row r="755" spans="3:5" x14ac:dyDescent="0.35">
      <c r="C755" s="1">
        <f t="shared" si="11"/>
        <v>0.52222222222222225</v>
      </c>
      <c r="D755" s="1" t="str">
        <f>IFERROR(INDEX(Table2[Zeitfenster],MATCH(Zeittafel[[#This Row],[Minute]],Table2[Start],1)),"")</f>
        <v>Schicht 1</v>
      </c>
      <c r="E755" s="4">
        <f>IF(LEFT(Zeittafel[[#This Row],[Zuordnung]],7)="Schicht",COUNTIF($D$7:D755,"Schicht*"),"")</f>
        <v>358</v>
      </c>
    </row>
    <row r="756" spans="3:5" x14ac:dyDescent="0.35">
      <c r="C756" s="1">
        <f t="shared" si="11"/>
        <v>0.5229166666666667</v>
      </c>
      <c r="D756" s="1" t="str">
        <f>IFERROR(INDEX(Table2[Zeitfenster],MATCH(Zeittafel[[#This Row],[Minute]],Table2[Start],1)),"")</f>
        <v>Schicht 1</v>
      </c>
      <c r="E756" s="4">
        <f>IF(LEFT(Zeittafel[[#This Row],[Zuordnung]],7)="Schicht",COUNTIF($D$7:D756,"Schicht*"),"")</f>
        <v>359</v>
      </c>
    </row>
    <row r="757" spans="3:5" x14ac:dyDescent="0.35">
      <c r="C757" s="1">
        <f t="shared" si="11"/>
        <v>0.52361111111111114</v>
      </c>
      <c r="D757" s="1" t="str">
        <f>IFERROR(INDEX(Table2[Zeitfenster],MATCH(Zeittafel[[#This Row],[Minute]],Table2[Start],1)),"")</f>
        <v>Schicht 1</v>
      </c>
      <c r="E757" s="4">
        <f>IF(LEFT(Zeittafel[[#This Row],[Zuordnung]],7)="Schicht",COUNTIF($D$7:D757,"Schicht*"),"")</f>
        <v>360</v>
      </c>
    </row>
    <row r="758" spans="3:5" x14ac:dyDescent="0.35">
      <c r="C758" s="1">
        <f t="shared" si="11"/>
        <v>0.52430555555555558</v>
      </c>
      <c r="D758" s="1" t="str">
        <f>IFERROR(INDEX(Table2[Zeitfenster],MATCH(Zeittafel[[#This Row],[Minute]],Table2[Start],1)),"")</f>
        <v>Schicht 1</v>
      </c>
      <c r="E758" s="4">
        <f>IF(LEFT(Zeittafel[[#This Row],[Zuordnung]],7)="Schicht",COUNTIF($D$7:D758,"Schicht*"),"")</f>
        <v>361</v>
      </c>
    </row>
    <row r="759" spans="3:5" x14ac:dyDescent="0.35">
      <c r="C759" s="1">
        <f t="shared" si="11"/>
        <v>0.52500000000000002</v>
      </c>
      <c r="D759" s="1" t="str">
        <f>IFERROR(INDEX(Table2[Zeitfenster],MATCH(Zeittafel[[#This Row],[Minute]],Table2[Start],1)),"")</f>
        <v>Schicht 1</v>
      </c>
      <c r="E759" s="4">
        <f>IF(LEFT(Zeittafel[[#This Row],[Zuordnung]],7)="Schicht",COUNTIF($D$7:D759,"Schicht*"),"")</f>
        <v>362</v>
      </c>
    </row>
    <row r="760" spans="3:5" x14ac:dyDescent="0.35">
      <c r="C760" s="1">
        <f t="shared" si="11"/>
        <v>0.52569444444444446</v>
      </c>
      <c r="D760" s="1" t="str">
        <f>IFERROR(INDEX(Table2[Zeitfenster],MATCH(Zeittafel[[#This Row],[Minute]],Table2[Start],1)),"")</f>
        <v>Schicht 1</v>
      </c>
      <c r="E760" s="4">
        <f>IF(LEFT(Zeittafel[[#This Row],[Zuordnung]],7)="Schicht",COUNTIF($D$7:D760,"Schicht*"),"")</f>
        <v>363</v>
      </c>
    </row>
    <row r="761" spans="3:5" x14ac:dyDescent="0.35">
      <c r="C761" s="1">
        <f t="shared" si="11"/>
        <v>0.52638888888888891</v>
      </c>
      <c r="D761" s="1" t="str">
        <f>IFERROR(INDEX(Table2[Zeitfenster],MATCH(Zeittafel[[#This Row],[Minute]],Table2[Start],1)),"")</f>
        <v>Schicht 1</v>
      </c>
      <c r="E761" s="4">
        <f>IF(LEFT(Zeittafel[[#This Row],[Zuordnung]],7)="Schicht",COUNTIF($D$7:D761,"Schicht*"),"")</f>
        <v>364</v>
      </c>
    </row>
    <row r="762" spans="3:5" x14ac:dyDescent="0.35">
      <c r="C762" s="1">
        <f t="shared" si="11"/>
        <v>0.52708333333333335</v>
      </c>
      <c r="D762" s="1" t="str">
        <f>IFERROR(INDEX(Table2[Zeitfenster],MATCH(Zeittafel[[#This Row],[Minute]],Table2[Start],1)),"")</f>
        <v>Schicht 1</v>
      </c>
      <c r="E762" s="4">
        <f>IF(LEFT(Zeittafel[[#This Row],[Zuordnung]],7)="Schicht",COUNTIF($D$7:D762,"Schicht*"),"")</f>
        <v>365</v>
      </c>
    </row>
    <row r="763" spans="3:5" x14ac:dyDescent="0.35">
      <c r="C763" s="1">
        <f t="shared" si="11"/>
        <v>0.52777777777777779</v>
      </c>
      <c r="D763" s="1" t="str">
        <f>IFERROR(INDEX(Table2[Zeitfenster],MATCH(Zeittafel[[#This Row],[Minute]],Table2[Start],1)),"")</f>
        <v>Schicht 1</v>
      </c>
      <c r="E763" s="4">
        <f>IF(LEFT(Zeittafel[[#This Row],[Zuordnung]],7)="Schicht",COUNTIF($D$7:D763,"Schicht*"),"")</f>
        <v>366</v>
      </c>
    </row>
    <row r="764" spans="3:5" x14ac:dyDescent="0.35">
      <c r="C764" s="1">
        <f t="shared" si="11"/>
        <v>0.52847222222222223</v>
      </c>
      <c r="D764" s="1" t="str">
        <f>IFERROR(INDEX(Table2[Zeitfenster],MATCH(Zeittafel[[#This Row],[Minute]],Table2[Start],1)),"")</f>
        <v>Schicht 1</v>
      </c>
      <c r="E764" s="4">
        <f>IF(LEFT(Zeittafel[[#This Row],[Zuordnung]],7)="Schicht",COUNTIF($D$7:D764,"Schicht*"),"")</f>
        <v>367</v>
      </c>
    </row>
    <row r="765" spans="3:5" x14ac:dyDescent="0.35">
      <c r="C765" s="1">
        <f t="shared" si="11"/>
        <v>0.52916666666666667</v>
      </c>
      <c r="D765" s="1" t="str">
        <f>IFERROR(INDEX(Table2[Zeitfenster],MATCH(Zeittafel[[#This Row],[Minute]],Table2[Start],1)),"")</f>
        <v>Schicht 1</v>
      </c>
      <c r="E765" s="4">
        <f>IF(LEFT(Zeittafel[[#This Row],[Zuordnung]],7)="Schicht",COUNTIF($D$7:D765,"Schicht*"),"")</f>
        <v>368</v>
      </c>
    </row>
    <row r="766" spans="3:5" x14ac:dyDescent="0.35">
      <c r="C766" s="1">
        <f t="shared" si="11"/>
        <v>0.52986111111111112</v>
      </c>
      <c r="D766" s="1" t="str">
        <f>IFERROR(INDEX(Table2[Zeitfenster],MATCH(Zeittafel[[#This Row],[Minute]],Table2[Start],1)),"")</f>
        <v>Schicht 1</v>
      </c>
      <c r="E766" s="4">
        <f>IF(LEFT(Zeittafel[[#This Row],[Zuordnung]],7)="Schicht",COUNTIF($D$7:D766,"Schicht*"),"")</f>
        <v>369</v>
      </c>
    </row>
    <row r="767" spans="3:5" x14ac:dyDescent="0.35">
      <c r="C767" s="1">
        <f t="shared" si="11"/>
        <v>0.53055555555555556</v>
      </c>
      <c r="D767" s="1" t="str">
        <f>IFERROR(INDEX(Table2[Zeitfenster],MATCH(Zeittafel[[#This Row],[Minute]],Table2[Start],1)),"")</f>
        <v>Schicht 1</v>
      </c>
      <c r="E767" s="4">
        <f>IF(LEFT(Zeittafel[[#This Row],[Zuordnung]],7)="Schicht",COUNTIF($D$7:D767,"Schicht*"),"")</f>
        <v>370</v>
      </c>
    </row>
    <row r="768" spans="3:5" x14ac:dyDescent="0.35">
      <c r="C768" s="1">
        <f t="shared" si="11"/>
        <v>0.53125</v>
      </c>
      <c r="D768" s="1" t="str">
        <f>IFERROR(INDEX(Table2[Zeitfenster],MATCH(Zeittafel[[#This Row],[Minute]],Table2[Start],1)),"")</f>
        <v>Schicht 1</v>
      </c>
      <c r="E768" s="4">
        <f>IF(LEFT(Zeittafel[[#This Row],[Zuordnung]],7)="Schicht",COUNTIF($D$7:D768,"Schicht*"),"")</f>
        <v>371</v>
      </c>
    </row>
    <row r="769" spans="3:5" x14ac:dyDescent="0.35">
      <c r="C769" s="1">
        <f t="shared" si="11"/>
        <v>0.53194444444444444</v>
      </c>
      <c r="D769" s="1" t="str">
        <f>IFERROR(INDEX(Table2[Zeitfenster],MATCH(Zeittafel[[#This Row],[Minute]],Table2[Start],1)),"")</f>
        <v>Schicht 1</v>
      </c>
      <c r="E769" s="4">
        <f>IF(LEFT(Zeittafel[[#This Row],[Zuordnung]],7)="Schicht",COUNTIF($D$7:D769,"Schicht*"),"")</f>
        <v>372</v>
      </c>
    </row>
    <row r="770" spans="3:5" x14ac:dyDescent="0.35">
      <c r="C770" s="1">
        <f t="shared" si="11"/>
        <v>0.53263888888888888</v>
      </c>
      <c r="D770" s="1" t="str">
        <f>IFERROR(INDEX(Table2[Zeitfenster],MATCH(Zeittafel[[#This Row],[Minute]],Table2[Start],1)),"")</f>
        <v>Schicht 1</v>
      </c>
      <c r="E770" s="4">
        <f>IF(LEFT(Zeittafel[[#This Row],[Zuordnung]],7)="Schicht",COUNTIF($D$7:D770,"Schicht*"),"")</f>
        <v>373</v>
      </c>
    </row>
    <row r="771" spans="3:5" x14ac:dyDescent="0.35">
      <c r="C771" s="1">
        <f t="shared" si="11"/>
        <v>0.53333333333333333</v>
      </c>
      <c r="D771" s="1" t="str">
        <f>IFERROR(INDEX(Table2[Zeitfenster],MATCH(Zeittafel[[#This Row],[Minute]],Table2[Start],1)),"")</f>
        <v>Schicht 1</v>
      </c>
      <c r="E771" s="4">
        <f>IF(LEFT(Zeittafel[[#This Row],[Zuordnung]],7)="Schicht",COUNTIF($D$7:D771,"Schicht*"),"")</f>
        <v>374</v>
      </c>
    </row>
    <row r="772" spans="3:5" x14ac:dyDescent="0.35">
      <c r="C772" s="1">
        <f t="shared" si="11"/>
        <v>0.53402777777777777</v>
      </c>
      <c r="D772" s="1" t="str">
        <f>IFERROR(INDEX(Table2[Zeitfenster],MATCH(Zeittafel[[#This Row],[Minute]],Table2[Start],1)),"")</f>
        <v>Schicht 1</v>
      </c>
      <c r="E772" s="4">
        <f>IF(LEFT(Zeittafel[[#This Row],[Zuordnung]],7)="Schicht",COUNTIF($D$7:D772,"Schicht*"),"")</f>
        <v>375</v>
      </c>
    </row>
    <row r="773" spans="3:5" x14ac:dyDescent="0.35">
      <c r="C773" s="1">
        <f t="shared" si="11"/>
        <v>0.53472222222222221</v>
      </c>
      <c r="D773" s="1" t="str">
        <f>IFERROR(INDEX(Table2[Zeitfenster],MATCH(Zeittafel[[#This Row],[Minute]],Table2[Start],1)),"")</f>
        <v>Schicht 1</v>
      </c>
      <c r="E773" s="4">
        <f>IF(LEFT(Zeittafel[[#This Row],[Zuordnung]],7)="Schicht",COUNTIF($D$7:D773,"Schicht*"),"")</f>
        <v>376</v>
      </c>
    </row>
    <row r="774" spans="3:5" x14ac:dyDescent="0.35">
      <c r="C774" s="1">
        <f t="shared" si="11"/>
        <v>0.53541666666666665</v>
      </c>
      <c r="D774" s="1" t="str">
        <f>IFERROR(INDEX(Table2[Zeitfenster],MATCH(Zeittafel[[#This Row],[Minute]],Table2[Start],1)),"")</f>
        <v>Schicht 1</v>
      </c>
      <c r="E774" s="4">
        <f>IF(LEFT(Zeittafel[[#This Row],[Zuordnung]],7)="Schicht",COUNTIF($D$7:D774,"Schicht*"),"")</f>
        <v>377</v>
      </c>
    </row>
    <row r="775" spans="3:5" x14ac:dyDescent="0.35">
      <c r="C775" s="1">
        <f t="shared" ref="C775:C838" si="12">TIME(0,ROW()-3,0)</f>
        <v>0.53611111111111109</v>
      </c>
      <c r="D775" s="1" t="str">
        <f>IFERROR(INDEX(Table2[Zeitfenster],MATCH(Zeittafel[[#This Row],[Minute]],Table2[Start],1)),"")</f>
        <v>Schicht 1</v>
      </c>
      <c r="E775" s="4">
        <f>IF(LEFT(Zeittafel[[#This Row],[Zuordnung]],7)="Schicht",COUNTIF($D$7:D775,"Schicht*"),"")</f>
        <v>378</v>
      </c>
    </row>
    <row r="776" spans="3:5" x14ac:dyDescent="0.35">
      <c r="C776" s="1">
        <f t="shared" si="12"/>
        <v>0.53680555555555554</v>
      </c>
      <c r="D776" s="1" t="str">
        <f>IFERROR(INDEX(Table2[Zeitfenster],MATCH(Zeittafel[[#This Row],[Minute]],Table2[Start],1)),"")</f>
        <v>Schicht 1</v>
      </c>
      <c r="E776" s="4">
        <f>IF(LEFT(Zeittafel[[#This Row],[Zuordnung]],7)="Schicht",COUNTIF($D$7:D776,"Schicht*"),"")</f>
        <v>379</v>
      </c>
    </row>
    <row r="777" spans="3:5" x14ac:dyDescent="0.35">
      <c r="C777" s="1">
        <f t="shared" si="12"/>
        <v>0.53749999999999998</v>
      </c>
      <c r="D777" s="1" t="str">
        <f>IFERROR(INDEX(Table2[Zeitfenster],MATCH(Zeittafel[[#This Row],[Minute]],Table2[Start],1)),"")</f>
        <v>Schicht 1</v>
      </c>
      <c r="E777" s="4">
        <f>IF(LEFT(Zeittafel[[#This Row],[Zuordnung]],7)="Schicht",COUNTIF($D$7:D777,"Schicht*"),"")</f>
        <v>380</v>
      </c>
    </row>
    <row r="778" spans="3:5" x14ac:dyDescent="0.35">
      <c r="C778" s="1">
        <f t="shared" si="12"/>
        <v>0.53819444444444442</v>
      </c>
      <c r="D778" s="1" t="str">
        <f>IFERROR(INDEX(Table2[Zeitfenster],MATCH(Zeittafel[[#This Row],[Minute]],Table2[Start],1)),"")</f>
        <v>Schicht 1</v>
      </c>
      <c r="E778" s="4">
        <f>IF(LEFT(Zeittafel[[#This Row],[Zuordnung]],7)="Schicht",COUNTIF($D$7:D778,"Schicht*"),"")</f>
        <v>381</v>
      </c>
    </row>
    <row r="779" spans="3:5" x14ac:dyDescent="0.35">
      <c r="C779" s="1">
        <f t="shared" si="12"/>
        <v>0.53888888888888886</v>
      </c>
      <c r="D779" s="1" t="str">
        <f>IFERROR(INDEX(Table2[Zeitfenster],MATCH(Zeittafel[[#This Row],[Minute]],Table2[Start],1)),"")</f>
        <v>Schicht 1</v>
      </c>
      <c r="E779" s="4">
        <f>IF(LEFT(Zeittafel[[#This Row],[Zuordnung]],7)="Schicht",COUNTIF($D$7:D779,"Schicht*"),"")</f>
        <v>382</v>
      </c>
    </row>
    <row r="780" spans="3:5" x14ac:dyDescent="0.35">
      <c r="C780" s="1">
        <f t="shared" si="12"/>
        <v>0.5395833333333333</v>
      </c>
      <c r="D780" s="1" t="str">
        <f>IFERROR(INDEX(Table2[Zeitfenster],MATCH(Zeittafel[[#This Row],[Minute]],Table2[Start],1)),"")</f>
        <v>Schicht 1</v>
      </c>
      <c r="E780" s="4">
        <f>IF(LEFT(Zeittafel[[#This Row],[Zuordnung]],7)="Schicht",COUNTIF($D$7:D780,"Schicht*"),"")</f>
        <v>383</v>
      </c>
    </row>
    <row r="781" spans="3:5" x14ac:dyDescent="0.35">
      <c r="C781" s="1">
        <f t="shared" si="12"/>
        <v>0.54027777777777775</v>
      </c>
      <c r="D781" s="1" t="str">
        <f>IFERROR(INDEX(Table2[Zeitfenster],MATCH(Zeittafel[[#This Row],[Minute]],Table2[Start],1)),"")</f>
        <v>Schicht 1</v>
      </c>
      <c r="E781" s="4">
        <f>IF(LEFT(Zeittafel[[#This Row],[Zuordnung]],7)="Schicht",COUNTIF($D$7:D781,"Schicht*"),"")</f>
        <v>384</v>
      </c>
    </row>
    <row r="782" spans="3:5" x14ac:dyDescent="0.35">
      <c r="C782" s="1">
        <f t="shared" si="12"/>
        <v>0.54097222222222219</v>
      </c>
      <c r="D782" s="1" t="str">
        <f>IFERROR(INDEX(Table2[Zeitfenster],MATCH(Zeittafel[[#This Row],[Minute]],Table2[Start],1)),"")</f>
        <v>Schicht 1</v>
      </c>
      <c r="E782" s="4">
        <f>IF(LEFT(Zeittafel[[#This Row],[Zuordnung]],7)="Schicht",COUNTIF($D$7:D782,"Schicht*"),"")</f>
        <v>385</v>
      </c>
    </row>
    <row r="783" spans="3:5" x14ac:dyDescent="0.35">
      <c r="C783" s="1">
        <f t="shared" si="12"/>
        <v>0.54166666666666663</v>
      </c>
      <c r="D783" s="1" t="str">
        <f>IFERROR(INDEX(Table2[Zeitfenster],MATCH(Zeittafel[[#This Row],[Minute]],Table2[Start],1)),"")</f>
        <v>Schicht 1</v>
      </c>
      <c r="E783" s="4">
        <f>IF(LEFT(Zeittafel[[#This Row],[Zuordnung]],7)="Schicht",COUNTIF($D$7:D783,"Schicht*"),"")</f>
        <v>386</v>
      </c>
    </row>
    <row r="784" spans="3:5" x14ac:dyDescent="0.35">
      <c r="C784" s="1">
        <f t="shared" si="12"/>
        <v>0.54236111111111118</v>
      </c>
      <c r="D784" s="1" t="str">
        <f>IFERROR(INDEX(Table2[Zeitfenster],MATCH(Zeittafel[[#This Row],[Minute]],Table2[Start],1)),"")</f>
        <v>Schicht 1</v>
      </c>
      <c r="E784" s="4">
        <f>IF(LEFT(Zeittafel[[#This Row],[Zuordnung]],7)="Schicht",COUNTIF($D$7:D784,"Schicht*"),"")</f>
        <v>387</v>
      </c>
    </row>
    <row r="785" spans="3:5" x14ac:dyDescent="0.35">
      <c r="C785" s="1">
        <f t="shared" si="12"/>
        <v>0.54305555555555551</v>
      </c>
      <c r="D785" s="1" t="str">
        <f>IFERROR(INDEX(Table2[Zeitfenster],MATCH(Zeittafel[[#This Row],[Minute]],Table2[Start],1)),"")</f>
        <v>Schicht 1</v>
      </c>
      <c r="E785" s="4">
        <f>IF(LEFT(Zeittafel[[#This Row],[Zuordnung]],7)="Schicht",COUNTIF($D$7:D785,"Schicht*"),"")</f>
        <v>388</v>
      </c>
    </row>
    <row r="786" spans="3:5" x14ac:dyDescent="0.35">
      <c r="C786" s="1">
        <f t="shared" si="12"/>
        <v>0.54375000000000007</v>
      </c>
      <c r="D786" s="1" t="str">
        <f>IFERROR(INDEX(Table2[Zeitfenster],MATCH(Zeittafel[[#This Row],[Minute]],Table2[Start],1)),"")</f>
        <v>Schicht 1</v>
      </c>
      <c r="E786" s="4">
        <f>IF(LEFT(Zeittafel[[#This Row],[Zuordnung]],7)="Schicht",COUNTIF($D$7:D786,"Schicht*"),"")</f>
        <v>389</v>
      </c>
    </row>
    <row r="787" spans="3:5" x14ac:dyDescent="0.35">
      <c r="C787" s="1">
        <f t="shared" si="12"/>
        <v>0.5444444444444444</v>
      </c>
      <c r="D787" s="1" t="str">
        <f>IFERROR(INDEX(Table2[Zeitfenster],MATCH(Zeittafel[[#This Row],[Minute]],Table2[Start],1)),"")</f>
        <v>Schicht 1</v>
      </c>
      <c r="E787" s="4">
        <f>IF(LEFT(Zeittafel[[#This Row],[Zuordnung]],7)="Schicht",COUNTIF($D$7:D787,"Schicht*"),"")</f>
        <v>390</v>
      </c>
    </row>
    <row r="788" spans="3:5" x14ac:dyDescent="0.35">
      <c r="C788" s="1">
        <f t="shared" si="12"/>
        <v>0.54513888888888895</v>
      </c>
      <c r="D788" s="1" t="str">
        <f>IFERROR(INDEX(Table2[Zeitfenster],MATCH(Zeittafel[[#This Row],[Minute]],Table2[Start],1)),"")</f>
        <v>Schicht 1</v>
      </c>
      <c r="E788" s="4">
        <f>IF(LEFT(Zeittafel[[#This Row],[Zuordnung]],7)="Schicht",COUNTIF($D$7:D788,"Schicht*"),"")</f>
        <v>391</v>
      </c>
    </row>
    <row r="789" spans="3:5" x14ac:dyDescent="0.35">
      <c r="C789" s="1">
        <f t="shared" si="12"/>
        <v>0.54583333333333328</v>
      </c>
      <c r="D789" s="1" t="str">
        <f>IFERROR(INDEX(Table2[Zeitfenster],MATCH(Zeittafel[[#This Row],[Minute]],Table2[Start],1)),"")</f>
        <v>Schicht 1</v>
      </c>
      <c r="E789" s="4">
        <f>IF(LEFT(Zeittafel[[#This Row],[Zuordnung]],7)="Schicht",COUNTIF($D$7:D789,"Schicht*"),"")</f>
        <v>392</v>
      </c>
    </row>
    <row r="790" spans="3:5" x14ac:dyDescent="0.35">
      <c r="C790" s="1">
        <f t="shared" si="12"/>
        <v>0.54652777777777783</v>
      </c>
      <c r="D790" s="1" t="str">
        <f>IFERROR(INDEX(Table2[Zeitfenster],MATCH(Zeittafel[[#This Row],[Minute]],Table2[Start],1)),"")</f>
        <v>Schicht 1</v>
      </c>
      <c r="E790" s="4">
        <f>IF(LEFT(Zeittafel[[#This Row],[Zuordnung]],7)="Schicht",COUNTIF($D$7:D790,"Schicht*"),"")</f>
        <v>393</v>
      </c>
    </row>
    <row r="791" spans="3:5" x14ac:dyDescent="0.35">
      <c r="C791" s="1">
        <f t="shared" si="12"/>
        <v>0.54722222222222217</v>
      </c>
      <c r="D791" s="1" t="str">
        <f>IFERROR(INDEX(Table2[Zeitfenster],MATCH(Zeittafel[[#This Row],[Minute]],Table2[Start],1)),"")</f>
        <v>Schicht 1</v>
      </c>
      <c r="E791" s="4">
        <f>IF(LEFT(Zeittafel[[#This Row],[Zuordnung]],7)="Schicht",COUNTIF($D$7:D791,"Schicht*"),"")</f>
        <v>394</v>
      </c>
    </row>
    <row r="792" spans="3:5" x14ac:dyDescent="0.35">
      <c r="C792" s="1">
        <f t="shared" si="12"/>
        <v>0.54791666666666672</v>
      </c>
      <c r="D792" s="1" t="str">
        <f>IFERROR(INDEX(Table2[Zeitfenster],MATCH(Zeittafel[[#This Row],[Minute]],Table2[Start],1)),"")</f>
        <v>Schicht 1</v>
      </c>
      <c r="E792" s="4">
        <f>IF(LEFT(Zeittafel[[#This Row],[Zuordnung]],7)="Schicht",COUNTIF($D$7:D792,"Schicht*"),"")</f>
        <v>395</v>
      </c>
    </row>
    <row r="793" spans="3:5" x14ac:dyDescent="0.35">
      <c r="C793" s="1">
        <f t="shared" si="12"/>
        <v>0.54861111111111105</v>
      </c>
      <c r="D793" s="1" t="str">
        <f>IFERROR(INDEX(Table2[Zeitfenster],MATCH(Zeittafel[[#This Row],[Minute]],Table2[Start],1)),"")</f>
        <v>Schicht 1</v>
      </c>
      <c r="E793" s="4">
        <f>IF(LEFT(Zeittafel[[#This Row],[Zuordnung]],7)="Schicht",COUNTIF($D$7:D793,"Schicht*"),"")</f>
        <v>396</v>
      </c>
    </row>
    <row r="794" spans="3:5" x14ac:dyDescent="0.35">
      <c r="C794" s="1">
        <f t="shared" si="12"/>
        <v>0.5493055555555556</v>
      </c>
      <c r="D794" s="1" t="str">
        <f>IFERROR(INDEX(Table2[Zeitfenster],MATCH(Zeittafel[[#This Row],[Minute]],Table2[Start],1)),"")</f>
        <v>Schicht 1</v>
      </c>
      <c r="E794" s="4">
        <f>IF(LEFT(Zeittafel[[#This Row],[Zuordnung]],7)="Schicht",COUNTIF($D$7:D794,"Schicht*"),"")</f>
        <v>397</v>
      </c>
    </row>
    <row r="795" spans="3:5" x14ac:dyDescent="0.35">
      <c r="C795" s="1">
        <f t="shared" si="12"/>
        <v>0.54999999999999993</v>
      </c>
      <c r="D795" s="1" t="str">
        <f>IFERROR(INDEX(Table2[Zeitfenster],MATCH(Zeittafel[[#This Row],[Minute]],Table2[Start],1)),"")</f>
        <v>Schicht 1</v>
      </c>
      <c r="E795" s="4">
        <f>IF(LEFT(Zeittafel[[#This Row],[Zuordnung]],7)="Schicht",COUNTIF($D$7:D795,"Schicht*"),"")</f>
        <v>398</v>
      </c>
    </row>
    <row r="796" spans="3:5" x14ac:dyDescent="0.35">
      <c r="C796" s="1">
        <f t="shared" si="12"/>
        <v>0.55069444444444449</v>
      </c>
      <c r="D796" s="1" t="str">
        <f>IFERROR(INDEX(Table2[Zeitfenster],MATCH(Zeittafel[[#This Row],[Minute]],Table2[Start],1)),"")</f>
        <v>Schicht 1</v>
      </c>
      <c r="E796" s="4">
        <f>IF(LEFT(Zeittafel[[#This Row],[Zuordnung]],7)="Schicht",COUNTIF($D$7:D796,"Schicht*"),"")</f>
        <v>399</v>
      </c>
    </row>
    <row r="797" spans="3:5" x14ac:dyDescent="0.35">
      <c r="C797" s="1">
        <f t="shared" si="12"/>
        <v>0.55138888888888882</v>
      </c>
      <c r="D797" s="1" t="str">
        <f>IFERROR(INDEX(Table2[Zeitfenster],MATCH(Zeittafel[[#This Row],[Minute]],Table2[Start],1)),"")</f>
        <v>Schicht 1</v>
      </c>
      <c r="E797" s="4">
        <f>IF(LEFT(Zeittafel[[#This Row],[Zuordnung]],7)="Schicht",COUNTIF($D$7:D797,"Schicht*"),"")</f>
        <v>400</v>
      </c>
    </row>
    <row r="798" spans="3:5" x14ac:dyDescent="0.35">
      <c r="C798" s="1">
        <f t="shared" si="12"/>
        <v>0.55208333333333337</v>
      </c>
      <c r="D798" s="1" t="str">
        <f>IFERROR(INDEX(Table2[Zeitfenster],MATCH(Zeittafel[[#This Row],[Minute]],Table2[Start],1)),"")</f>
        <v>Schicht 1</v>
      </c>
      <c r="E798" s="4">
        <f>IF(LEFT(Zeittafel[[#This Row],[Zuordnung]],7)="Schicht",COUNTIF($D$7:D798,"Schicht*"),"")</f>
        <v>401</v>
      </c>
    </row>
    <row r="799" spans="3:5" x14ac:dyDescent="0.35">
      <c r="C799" s="1">
        <f t="shared" si="12"/>
        <v>0.55277777777777781</v>
      </c>
      <c r="D799" s="1" t="str">
        <f>IFERROR(INDEX(Table2[Zeitfenster],MATCH(Zeittafel[[#This Row],[Minute]],Table2[Start],1)),"")</f>
        <v>Schicht 1</v>
      </c>
      <c r="E799" s="4">
        <f>IF(LEFT(Zeittafel[[#This Row],[Zuordnung]],7)="Schicht",COUNTIF($D$7:D799,"Schicht*"),"")</f>
        <v>402</v>
      </c>
    </row>
    <row r="800" spans="3:5" x14ac:dyDescent="0.35">
      <c r="C800" s="1">
        <f t="shared" si="12"/>
        <v>0.55347222222222225</v>
      </c>
      <c r="D800" s="1" t="str">
        <f>IFERROR(INDEX(Table2[Zeitfenster],MATCH(Zeittafel[[#This Row],[Minute]],Table2[Start],1)),"")</f>
        <v>Schicht 1</v>
      </c>
      <c r="E800" s="4">
        <f>IF(LEFT(Zeittafel[[#This Row],[Zuordnung]],7)="Schicht",COUNTIF($D$7:D800,"Schicht*"),"")</f>
        <v>403</v>
      </c>
    </row>
    <row r="801" spans="3:5" x14ac:dyDescent="0.35">
      <c r="C801" s="1">
        <f t="shared" si="12"/>
        <v>0.5541666666666667</v>
      </c>
      <c r="D801" s="1" t="str">
        <f>IFERROR(INDEX(Table2[Zeitfenster],MATCH(Zeittafel[[#This Row],[Minute]],Table2[Start],1)),"")</f>
        <v>Schicht 1</v>
      </c>
      <c r="E801" s="4">
        <f>IF(LEFT(Zeittafel[[#This Row],[Zuordnung]],7)="Schicht",COUNTIF($D$7:D801,"Schicht*"),"")</f>
        <v>404</v>
      </c>
    </row>
    <row r="802" spans="3:5" x14ac:dyDescent="0.35">
      <c r="C802" s="1">
        <f t="shared" si="12"/>
        <v>0.55486111111111114</v>
      </c>
      <c r="D802" s="1" t="str">
        <f>IFERROR(INDEX(Table2[Zeitfenster],MATCH(Zeittafel[[#This Row],[Minute]],Table2[Start],1)),"")</f>
        <v>Schicht 1</v>
      </c>
      <c r="E802" s="4">
        <f>IF(LEFT(Zeittafel[[#This Row],[Zuordnung]],7)="Schicht",COUNTIF($D$7:D802,"Schicht*"),"")</f>
        <v>405</v>
      </c>
    </row>
    <row r="803" spans="3:5" x14ac:dyDescent="0.35">
      <c r="C803" s="1">
        <f t="shared" si="12"/>
        <v>0.55555555555555558</v>
      </c>
      <c r="D803" s="1" t="str">
        <f>IFERROR(INDEX(Table2[Zeitfenster],MATCH(Zeittafel[[#This Row],[Minute]],Table2[Start],1)),"")</f>
        <v>Schicht 1</v>
      </c>
      <c r="E803" s="4">
        <f>IF(LEFT(Zeittafel[[#This Row],[Zuordnung]],7)="Schicht",COUNTIF($D$7:D803,"Schicht*"),"")</f>
        <v>406</v>
      </c>
    </row>
    <row r="804" spans="3:5" x14ac:dyDescent="0.35">
      <c r="C804" s="1">
        <f t="shared" si="12"/>
        <v>0.55625000000000002</v>
      </c>
      <c r="D804" s="1" t="str">
        <f>IFERROR(INDEX(Table2[Zeitfenster],MATCH(Zeittafel[[#This Row],[Minute]],Table2[Start],1)),"")</f>
        <v>Schicht 1</v>
      </c>
      <c r="E804" s="4">
        <f>IF(LEFT(Zeittafel[[#This Row],[Zuordnung]],7)="Schicht",COUNTIF($D$7:D804,"Schicht*"),"")</f>
        <v>407</v>
      </c>
    </row>
    <row r="805" spans="3:5" x14ac:dyDescent="0.35">
      <c r="C805" s="1">
        <f t="shared" si="12"/>
        <v>0.55694444444444446</v>
      </c>
      <c r="D805" s="1" t="str">
        <f>IFERROR(INDEX(Table2[Zeitfenster],MATCH(Zeittafel[[#This Row],[Minute]],Table2[Start],1)),"")</f>
        <v>Schicht 1</v>
      </c>
      <c r="E805" s="4">
        <f>IF(LEFT(Zeittafel[[#This Row],[Zuordnung]],7)="Schicht",COUNTIF($D$7:D805,"Schicht*"),"")</f>
        <v>408</v>
      </c>
    </row>
    <row r="806" spans="3:5" x14ac:dyDescent="0.35">
      <c r="C806" s="1">
        <f t="shared" si="12"/>
        <v>0.55763888888888891</v>
      </c>
      <c r="D806" s="1" t="str">
        <f>IFERROR(INDEX(Table2[Zeitfenster],MATCH(Zeittafel[[#This Row],[Minute]],Table2[Start],1)),"")</f>
        <v>Schicht 1</v>
      </c>
      <c r="E806" s="4">
        <f>IF(LEFT(Zeittafel[[#This Row],[Zuordnung]],7)="Schicht",COUNTIF($D$7:D806,"Schicht*"),"")</f>
        <v>409</v>
      </c>
    </row>
    <row r="807" spans="3:5" x14ac:dyDescent="0.35">
      <c r="C807" s="1">
        <f t="shared" si="12"/>
        <v>0.55833333333333335</v>
      </c>
      <c r="D807" s="1" t="str">
        <f>IFERROR(INDEX(Table2[Zeitfenster],MATCH(Zeittafel[[#This Row],[Minute]],Table2[Start],1)),"")</f>
        <v>Schicht 1</v>
      </c>
      <c r="E807" s="4">
        <f>IF(LEFT(Zeittafel[[#This Row],[Zuordnung]],7)="Schicht",COUNTIF($D$7:D807,"Schicht*"),"")</f>
        <v>410</v>
      </c>
    </row>
    <row r="808" spans="3:5" x14ac:dyDescent="0.35">
      <c r="C808" s="1">
        <f t="shared" si="12"/>
        <v>0.55902777777777779</v>
      </c>
      <c r="D808" s="1" t="str">
        <f>IFERROR(INDEX(Table2[Zeitfenster],MATCH(Zeittafel[[#This Row],[Minute]],Table2[Start],1)),"")</f>
        <v>Schicht 1</v>
      </c>
      <c r="E808" s="4">
        <f>IF(LEFT(Zeittafel[[#This Row],[Zuordnung]],7)="Schicht",COUNTIF($D$7:D808,"Schicht*"),"")</f>
        <v>411</v>
      </c>
    </row>
    <row r="809" spans="3:5" x14ac:dyDescent="0.35">
      <c r="C809" s="1">
        <f t="shared" si="12"/>
        <v>0.55972222222222223</v>
      </c>
      <c r="D809" s="1" t="str">
        <f>IFERROR(INDEX(Table2[Zeitfenster],MATCH(Zeittafel[[#This Row],[Minute]],Table2[Start],1)),"")</f>
        <v>Schicht 1</v>
      </c>
      <c r="E809" s="4">
        <f>IF(LEFT(Zeittafel[[#This Row],[Zuordnung]],7)="Schicht",COUNTIF($D$7:D809,"Schicht*"),"")</f>
        <v>412</v>
      </c>
    </row>
    <row r="810" spans="3:5" x14ac:dyDescent="0.35">
      <c r="C810" s="1">
        <f t="shared" si="12"/>
        <v>0.56041666666666667</v>
      </c>
      <c r="D810" s="1" t="str">
        <f>IFERROR(INDEX(Table2[Zeitfenster],MATCH(Zeittafel[[#This Row],[Minute]],Table2[Start],1)),"")</f>
        <v>Schicht 1</v>
      </c>
      <c r="E810" s="4">
        <f>IF(LEFT(Zeittafel[[#This Row],[Zuordnung]],7)="Schicht",COUNTIF($D$7:D810,"Schicht*"),"")</f>
        <v>413</v>
      </c>
    </row>
    <row r="811" spans="3:5" x14ac:dyDescent="0.35">
      <c r="C811" s="1">
        <f t="shared" si="12"/>
        <v>0.56111111111111112</v>
      </c>
      <c r="D811" s="1" t="str">
        <f>IFERROR(INDEX(Table2[Zeitfenster],MATCH(Zeittafel[[#This Row],[Minute]],Table2[Start],1)),"")</f>
        <v>Schicht 1</v>
      </c>
      <c r="E811" s="4">
        <f>IF(LEFT(Zeittafel[[#This Row],[Zuordnung]],7)="Schicht",COUNTIF($D$7:D811,"Schicht*"),"")</f>
        <v>414</v>
      </c>
    </row>
    <row r="812" spans="3:5" x14ac:dyDescent="0.35">
      <c r="C812" s="1">
        <f t="shared" si="12"/>
        <v>0.56180555555555556</v>
      </c>
      <c r="D812" s="1" t="str">
        <f>IFERROR(INDEX(Table2[Zeitfenster],MATCH(Zeittafel[[#This Row],[Minute]],Table2[Start],1)),"")</f>
        <v>Schicht 1</v>
      </c>
      <c r="E812" s="4">
        <f>IF(LEFT(Zeittafel[[#This Row],[Zuordnung]],7)="Schicht",COUNTIF($D$7:D812,"Schicht*"),"")</f>
        <v>415</v>
      </c>
    </row>
    <row r="813" spans="3:5" x14ac:dyDescent="0.35">
      <c r="C813" s="1">
        <f t="shared" si="12"/>
        <v>0.5625</v>
      </c>
      <c r="D813" s="1" t="str">
        <f>IFERROR(INDEX(Table2[Zeitfenster],MATCH(Zeittafel[[#This Row],[Minute]],Table2[Start],1)),"")</f>
        <v>Schicht 1</v>
      </c>
      <c r="E813" s="4">
        <f>IF(LEFT(Zeittafel[[#This Row],[Zuordnung]],7)="Schicht",COUNTIF($D$7:D813,"Schicht*"),"")</f>
        <v>416</v>
      </c>
    </row>
    <row r="814" spans="3:5" x14ac:dyDescent="0.35">
      <c r="C814" s="1">
        <f t="shared" si="12"/>
        <v>0.56319444444444444</v>
      </c>
      <c r="D814" s="1" t="str">
        <f>IFERROR(INDEX(Table2[Zeitfenster],MATCH(Zeittafel[[#This Row],[Minute]],Table2[Start],1)),"")</f>
        <v>Schicht 1</v>
      </c>
      <c r="E814" s="4">
        <f>IF(LEFT(Zeittafel[[#This Row],[Zuordnung]],7)="Schicht",COUNTIF($D$7:D814,"Schicht*"),"")</f>
        <v>417</v>
      </c>
    </row>
    <row r="815" spans="3:5" x14ac:dyDescent="0.35">
      <c r="C815" s="1">
        <f t="shared" si="12"/>
        <v>0.56388888888888888</v>
      </c>
      <c r="D815" s="1" t="str">
        <f>IFERROR(INDEX(Table2[Zeitfenster],MATCH(Zeittafel[[#This Row],[Minute]],Table2[Start],1)),"")</f>
        <v>Schicht 1</v>
      </c>
      <c r="E815" s="4">
        <f>IF(LEFT(Zeittafel[[#This Row],[Zuordnung]],7)="Schicht",COUNTIF($D$7:D815,"Schicht*"),"")</f>
        <v>418</v>
      </c>
    </row>
    <row r="816" spans="3:5" x14ac:dyDescent="0.35">
      <c r="C816" s="1">
        <f t="shared" si="12"/>
        <v>0.56458333333333333</v>
      </c>
      <c r="D816" s="1" t="str">
        <f>IFERROR(INDEX(Table2[Zeitfenster],MATCH(Zeittafel[[#This Row],[Minute]],Table2[Start],1)),"")</f>
        <v>Schicht 1</v>
      </c>
      <c r="E816" s="4">
        <f>IF(LEFT(Zeittafel[[#This Row],[Zuordnung]],7)="Schicht",COUNTIF($D$7:D816,"Schicht*"),"")</f>
        <v>419</v>
      </c>
    </row>
    <row r="817" spans="3:5" x14ac:dyDescent="0.35">
      <c r="C817" s="1">
        <f t="shared" si="12"/>
        <v>0.56527777777777777</v>
      </c>
      <c r="D817" s="1" t="str">
        <f>IFERROR(INDEX(Table2[Zeitfenster],MATCH(Zeittafel[[#This Row],[Minute]],Table2[Start],1)),"")</f>
        <v>Schicht 1</v>
      </c>
      <c r="E817" s="4">
        <f>IF(LEFT(Zeittafel[[#This Row],[Zuordnung]],7)="Schicht",COUNTIF($D$7:D817,"Schicht*"),"")</f>
        <v>420</v>
      </c>
    </row>
    <row r="818" spans="3:5" x14ac:dyDescent="0.35">
      <c r="C818" s="1">
        <f t="shared" si="12"/>
        <v>0.56597222222222221</v>
      </c>
      <c r="D818" s="1" t="str">
        <f>IFERROR(INDEX(Table2[Zeitfenster],MATCH(Zeittafel[[#This Row],[Minute]],Table2[Start],1)),"")</f>
        <v>Schicht 1</v>
      </c>
      <c r="E818" s="4">
        <f>IF(LEFT(Zeittafel[[#This Row],[Zuordnung]],7)="Schicht",COUNTIF($D$7:D818,"Schicht*"),"")</f>
        <v>421</v>
      </c>
    </row>
    <row r="819" spans="3:5" x14ac:dyDescent="0.35">
      <c r="C819" s="1">
        <f t="shared" si="12"/>
        <v>0.56666666666666665</v>
      </c>
      <c r="D819" s="1" t="str">
        <f>IFERROR(INDEX(Table2[Zeitfenster],MATCH(Zeittafel[[#This Row],[Minute]],Table2[Start],1)),"")</f>
        <v>Schicht 1</v>
      </c>
      <c r="E819" s="4">
        <f>IF(LEFT(Zeittafel[[#This Row],[Zuordnung]],7)="Schicht",COUNTIF($D$7:D819,"Schicht*"),"")</f>
        <v>422</v>
      </c>
    </row>
    <row r="820" spans="3:5" x14ac:dyDescent="0.35">
      <c r="C820" s="1">
        <f t="shared" si="12"/>
        <v>0.56736111111111109</v>
      </c>
      <c r="D820" s="1" t="str">
        <f>IFERROR(INDEX(Table2[Zeitfenster],MATCH(Zeittafel[[#This Row],[Minute]],Table2[Start],1)),"")</f>
        <v>Schicht 1</v>
      </c>
      <c r="E820" s="4">
        <f>IF(LEFT(Zeittafel[[#This Row],[Zuordnung]],7)="Schicht",COUNTIF($D$7:D820,"Schicht*"),"")</f>
        <v>423</v>
      </c>
    </row>
    <row r="821" spans="3:5" x14ac:dyDescent="0.35">
      <c r="C821" s="1">
        <f t="shared" si="12"/>
        <v>0.56805555555555554</v>
      </c>
      <c r="D821" s="1" t="str">
        <f>IFERROR(INDEX(Table2[Zeitfenster],MATCH(Zeittafel[[#This Row],[Minute]],Table2[Start],1)),"")</f>
        <v>Schicht 1</v>
      </c>
      <c r="E821" s="4">
        <f>IF(LEFT(Zeittafel[[#This Row],[Zuordnung]],7)="Schicht",COUNTIF($D$7:D821,"Schicht*"),"")</f>
        <v>424</v>
      </c>
    </row>
    <row r="822" spans="3:5" x14ac:dyDescent="0.35">
      <c r="C822" s="1">
        <f t="shared" si="12"/>
        <v>0.56874999999999998</v>
      </c>
      <c r="D822" s="1" t="str">
        <f>IFERROR(INDEX(Table2[Zeitfenster],MATCH(Zeittafel[[#This Row],[Minute]],Table2[Start],1)),"")</f>
        <v>Schicht 1</v>
      </c>
      <c r="E822" s="4">
        <f>IF(LEFT(Zeittafel[[#This Row],[Zuordnung]],7)="Schicht",COUNTIF($D$7:D822,"Schicht*"),"")</f>
        <v>425</v>
      </c>
    </row>
    <row r="823" spans="3:5" x14ac:dyDescent="0.35">
      <c r="C823" s="1">
        <f t="shared" si="12"/>
        <v>0.56944444444444442</v>
      </c>
      <c r="D823" s="1" t="str">
        <f>IFERROR(INDEX(Table2[Zeitfenster],MATCH(Zeittafel[[#This Row],[Minute]],Table2[Start],1)),"")</f>
        <v>Schicht 1</v>
      </c>
      <c r="E823" s="4">
        <f>IF(LEFT(Zeittafel[[#This Row],[Zuordnung]],7)="Schicht",COUNTIF($D$7:D823,"Schicht*"),"")</f>
        <v>426</v>
      </c>
    </row>
    <row r="824" spans="3:5" x14ac:dyDescent="0.35">
      <c r="C824" s="1">
        <f t="shared" si="12"/>
        <v>0.57013888888888886</v>
      </c>
      <c r="D824" s="1" t="str">
        <f>IFERROR(INDEX(Table2[Zeitfenster],MATCH(Zeittafel[[#This Row],[Minute]],Table2[Start],1)),"")</f>
        <v>Schicht 1</v>
      </c>
      <c r="E824" s="4">
        <f>IF(LEFT(Zeittafel[[#This Row],[Zuordnung]],7)="Schicht",COUNTIF($D$7:D824,"Schicht*"),"")</f>
        <v>427</v>
      </c>
    </row>
    <row r="825" spans="3:5" x14ac:dyDescent="0.35">
      <c r="C825" s="1">
        <f t="shared" si="12"/>
        <v>0.5708333333333333</v>
      </c>
      <c r="D825" s="1" t="str">
        <f>IFERROR(INDEX(Table2[Zeitfenster],MATCH(Zeittafel[[#This Row],[Minute]],Table2[Start],1)),"")</f>
        <v>Schicht 1</v>
      </c>
      <c r="E825" s="4">
        <f>IF(LEFT(Zeittafel[[#This Row],[Zuordnung]],7)="Schicht",COUNTIF($D$7:D825,"Schicht*"),"")</f>
        <v>428</v>
      </c>
    </row>
    <row r="826" spans="3:5" x14ac:dyDescent="0.35">
      <c r="C826" s="1">
        <f t="shared" si="12"/>
        <v>0.57152777777777775</v>
      </c>
      <c r="D826" s="1" t="str">
        <f>IFERROR(INDEX(Table2[Zeitfenster],MATCH(Zeittafel[[#This Row],[Minute]],Table2[Start],1)),"")</f>
        <v>Schicht 1</v>
      </c>
      <c r="E826" s="4">
        <f>IF(LEFT(Zeittafel[[#This Row],[Zuordnung]],7)="Schicht",COUNTIF($D$7:D826,"Schicht*"),"")</f>
        <v>429</v>
      </c>
    </row>
    <row r="827" spans="3:5" x14ac:dyDescent="0.35">
      <c r="C827" s="1">
        <f t="shared" si="12"/>
        <v>0.57222222222222219</v>
      </c>
      <c r="D827" s="1" t="str">
        <f>IFERROR(INDEX(Table2[Zeitfenster],MATCH(Zeittafel[[#This Row],[Minute]],Table2[Start],1)),"")</f>
        <v>Schicht 1</v>
      </c>
      <c r="E827" s="4">
        <f>IF(LEFT(Zeittafel[[#This Row],[Zuordnung]],7)="Schicht",COUNTIF($D$7:D827,"Schicht*"),"")</f>
        <v>430</v>
      </c>
    </row>
    <row r="828" spans="3:5" x14ac:dyDescent="0.35">
      <c r="C828" s="1">
        <f t="shared" si="12"/>
        <v>0.57291666666666663</v>
      </c>
      <c r="D828" s="1" t="str">
        <f>IFERROR(INDEX(Table2[Zeitfenster],MATCH(Zeittafel[[#This Row],[Minute]],Table2[Start],1)),"")</f>
        <v>Schicht 1</v>
      </c>
      <c r="E828" s="4">
        <f>IF(LEFT(Zeittafel[[#This Row],[Zuordnung]],7)="Schicht",COUNTIF($D$7:D828,"Schicht*"),"")</f>
        <v>431</v>
      </c>
    </row>
    <row r="829" spans="3:5" x14ac:dyDescent="0.35">
      <c r="C829" s="1">
        <f t="shared" si="12"/>
        <v>0.57361111111111118</v>
      </c>
      <c r="D829" s="1" t="str">
        <f>IFERROR(INDEX(Table2[Zeitfenster],MATCH(Zeittafel[[#This Row],[Minute]],Table2[Start],1)),"")</f>
        <v>Schicht 1</v>
      </c>
      <c r="E829" s="4">
        <f>IF(LEFT(Zeittafel[[#This Row],[Zuordnung]],7)="Schicht",COUNTIF($D$7:D829,"Schicht*"),"")</f>
        <v>432</v>
      </c>
    </row>
    <row r="830" spans="3:5" x14ac:dyDescent="0.35">
      <c r="C830" s="1">
        <f t="shared" si="12"/>
        <v>0.57430555555555551</v>
      </c>
      <c r="D830" s="1" t="str">
        <f>IFERROR(INDEX(Table2[Zeitfenster],MATCH(Zeittafel[[#This Row],[Minute]],Table2[Start],1)),"")</f>
        <v>Schicht 1</v>
      </c>
      <c r="E830" s="4">
        <f>IF(LEFT(Zeittafel[[#This Row],[Zuordnung]],7)="Schicht",COUNTIF($D$7:D830,"Schicht*"),"")</f>
        <v>433</v>
      </c>
    </row>
    <row r="831" spans="3:5" x14ac:dyDescent="0.35">
      <c r="C831" s="1">
        <f t="shared" si="12"/>
        <v>0.57500000000000007</v>
      </c>
      <c r="D831" s="1" t="str">
        <f>IFERROR(INDEX(Table2[Zeitfenster],MATCH(Zeittafel[[#This Row],[Minute]],Table2[Start],1)),"")</f>
        <v>Schicht 1</v>
      </c>
      <c r="E831" s="4">
        <f>IF(LEFT(Zeittafel[[#This Row],[Zuordnung]],7)="Schicht",COUNTIF($D$7:D831,"Schicht*"),"")</f>
        <v>434</v>
      </c>
    </row>
    <row r="832" spans="3:5" x14ac:dyDescent="0.35">
      <c r="C832" s="1">
        <f t="shared" si="12"/>
        <v>0.5756944444444444</v>
      </c>
      <c r="D832" s="1" t="str">
        <f>IFERROR(INDEX(Table2[Zeitfenster],MATCH(Zeittafel[[#This Row],[Minute]],Table2[Start],1)),"")</f>
        <v>Schicht 1</v>
      </c>
      <c r="E832" s="4">
        <f>IF(LEFT(Zeittafel[[#This Row],[Zuordnung]],7)="Schicht",COUNTIF($D$7:D832,"Schicht*"),"")</f>
        <v>435</v>
      </c>
    </row>
    <row r="833" spans="3:5" x14ac:dyDescent="0.35">
      <c r="C833" s="1">
        <f t="shared" si="12"/>
        <v>0.57638888888888895</v>
      </c>
      <c r="D833" s="1" t="str">
        <f>IFERROR(INDEX(Table2[Zeitfenster],MATCH(Zeittafel[[#This Row],[Minute]],Table2[Start],1)),"")</f>
        <v>Schicht 1</v>
      </c>
      <c r="E833" s="4">
        <f>IF(LEFT(Zeittafel[[#This Row],[Zuordnung]],7)="Schicht",COUNTIF($D$7:D833,"Schicht*"),"")</f>
        <v>436</v>
      </c>
    </row>
    <row r="834" spans="3:5" x14ac:dyDescent="0.35">
      <c r="C834" s="1">
        <f t="shared" si="12"/>
        <v>0.57708333333333328</v>
      </c>
      <c r="D834" s="1" t="str">
        <f>IFERROR(INDEX(Table2[Zeitfenster],MATCH(Zeittafel[[#This Row],[Minute]],Table2[Start],1)),"")</f>
        <v>Schicht 1</v>
      </c>
      <c r="E834" s="4">
        <f>IF(LEFT(Zeittafel[[#This Row],[Zuordnung]],7)="Schicht",COUNTIF($D$7:D834,"Schicht*"),"")</f>
        <v>437</v>
      </c>
    </row>
    <row r="835" spans="3:5" x14ac:dyDescent="0.35">
      <c r="C835" s="1">
        <f t="shared" si="12"/>
        <v>0.57777777777777783</v>
      </c>
      <c r="D835" s="1" t="str">
        <f>IFERROR(INDEX(Table2[Zeitfenster],MATCH(Zeittafel[[#This Row],[Minute]],Table2[Start],1)),"")</f>
        <v>Schicht 1</v>
      </c>
      <c r="E835" s="4">
        <f>IF(LEFT(Zeittafel[[#This Row],[Zuordnung]],7)="Schicht",COUNTIF($D$7:D835,"Schicht*"),"")</f>
        <v>438</v>
      </c>
    </row>
    <row r="836" spans="3:5" x14ac:dyDescent="0.35">
      <c r="C836" s="1">
        <f t="shared" si="12"/>
        <v>0.57847222222222217</v>
      </c>
      <c r="D836" s="1" t="str">
        <f>IFERROR(INDEX(Table2[Zeitfenster],MATCH(Zeittafel[[#This Row],[Minute]],Table2[Start],1)),"")</f>
        <v>Schicht 1</v>
      </c>
      <c r="E836" s="4">
        <f>IF(LEFT(Zeittafel[[#This Row],[Zuordnung]],7)="Schicht",COUNTIF($D$7:D836,"Schicht*"),"")</f>
        <v>439</v>
      </c>
    </row>
    <row r="837" spans="3:5" x14ac:dyDescent="0.35">
      <c r="C837" s="1">
        <f t="shared" si="12"/>
        <v>0.57916666666666672</v>
      </c>
      <c r="D837" s="1" t="str">
        <f>IFERROR(INDEX(Table2[Zeitfenster],MATCH(Zeittafel[[#This Row],[Minute]],Table2[Start],1)),"")</f>
        <v>Schicht 1</v>
      </c>
      <c r="E837" s="4">
        <f>IF(LEFT(Zeittafel[[#This Row],[Zuordnung]],7)="Schicht",COUNTIF($D$7:D837,"Schicht*"),"")</f>
        <v>440</v>
      </c>
    </row>
    <row r="838" spans="3:5" x14ac:dyDescent="0.35">
      <c r="C838" s="1">
        <f t="shared" si="12"/>
        <v>0.57986111111111105</v>
      </c>
      <c r="D838" s="1" t="str">
        <f>IFERROR(INDEX(Table2[Zeitfenster],MATCH(Zeittafel[[#This Row],[Minute]],Table2[Start],1)),"")</f>
        <v>Schicht 1</v>
      </c>
      <c r="E838" s="4">
        <f>IF(LEFT(Zeittafel[[#This Row],[Zuordnung]],7)="Schicht",COUNTIF($D$7:D838,"Schicht*"),"")</f>
        <v>441</v>
      </c>
    </row>
    <row r="839" spans="3:5" x14ac:dyDescent="0.35">
      <c r="C839" s="1">
        <f t="shared" ref="C839:C902" si="13">TIME(0,ROW()-3,0)</f>
        <v>0.5805555555555556</v>
      </c>
      <c r="D839" s="1" t="str">
        <f>IFERROR(INDEX(Table2[Zeitfenster],MATCH(Zeittafel[[#This Row],[Minute]],Table2[Start],1)),"")</f>
        <v>Schicht 1</v>
      </c>
      <c r="E839" s="4">
        <f>IF(LEFT(Zeittafel[[#This Row],[Zuordnung]],7)="Schicht",COUNTIF($D$7:D839,"Schicht*"),"")</f>
        <v>442</v>
      </c>
    </row>
    <row r="840" spans="3:5" x14ac:dyDescent="0.35">
      <c r="C840" s="1">
        <f t="shared" si="13"/>
        <v>0.58124999999999993</v>
      </c>
      <c r="D840" s="1" t="str">
        <f>IFERROR(INDEX(Table2[Zeitfenster],MATCH(Zeittafel[[#This Row],[Minute]],Table2[Start],1)),"")</f>
        <v>Schicht 1</v>
      </c>
      <c r="E840" s="4">
        <f>IF(LEFT(Zeittafel[[#This Row],[Zuordnung]],7)="Schicht",COUNTIF($D$7:D840,"Schicht*"),"")</f>
        <v>443</v>
      </c>
    </row>
    <row r="841" spans="3:5" x14ac:dyDescent="0.35">
      <c r="C841" s="1">
        <f t="shared" si="13"/>
        <v>0.58194444444444449</v>
      </c>
      <c r="D841" s="1" t="str">
        <f>IFERROR(INDEX(Table2[Zeitfenster],MATCH(Zeittafel[[#This Row],[Minute]],Table2[Start],1)),"")</f>
        <v>Schicht 1</v>
      </c>
      <c r="E841" s="4">
        <f>IF(LEFT(Zeittafel[[#This Row],[Zuordnung]],7)="Schicht",COUNTIF($D$7:D841,"Schicht*"),"")</f>
        <v>444</v>
      </c>
    </row>
    <row r="842" spans="3:5" x14ac:dyDescent="0.35">
      <c r="C842" s="1">
        <f t="shared" si="13"/>
        <v>0.58263888888888882</v>
      </c>
      <c r="D842" s="1" t="str">
        <f>IFERROR(INDEX(Table2[Zeitfenster],MATCH(Zeittafel[[#This Row],[Minute]],Table2[Start],1)),"")</f>
        <v>Schicht 1</v>
      </c>
      <c r="E842" s="4">
        <f>IF(LEFT(Zeittafel[[#This Row],[Zuordnung]],7)="Schicht",COUNTIF($D$7:D842,"Schicht*"),"")</f>
        <v>445</v>
      </c>
    </row>
    <row r="843" spans="3:5" x14ac:dyDescent="0.35">
      <c r="C843" s="1">
        <f t="shared" si="13"/>
        <v>0.58333333333333337</v>
      </c>
      <c r="D843" s="1" t="str">
        <f>IFERROR(INDEX(Table2[Zeitfenster],MATCH(Zeittafel[[#This Row],[Minute]],Table2[Start],1)),"")</f>
        <v>Schicht 1</v>
      </c>
      <c r="E843" s="4">
        <f>IF(LEFT(Zeittafel[[#This Row],[Zuordnung]],7)="Schicht",COUNTIF($D$7:D843,"Schicht*"),"")</f>
        <v>446</v>
      </c>
    </row>
    <row r="844" spans="3:5" x14ac:dyDescent="0.35">
      <c r="C844" s="1">
        <f t="shared" si="13"/>
        <v>0.58402777777777781</v>
      </c>
      <c r="D844" s="1" t="str">
        <f>IFERROR(INDEX(Table2[Zeitfenster],MATCH(Zeittafel[[#This Row],[Minute]],Table2[Start],1)),"")</f>
        <v>Schicht 1</v>
      </c>
      <c r="E844" s="4">
        <f>IF(LEFT(Zeittafel[[#This Row],[Zuordnung]],7)="Schicht",COUNTIF($D$7:D844,"Schicht*"),"")</f>
        <v>447</v>
      </c>
    </row>
    <row r="845" spans="3:5" x14ac:dyDescent="0.35">
      <c r="C845" s="1">
        <f t="shared" si="13"/>
        <v>0.58472222222222225</v>
      </c>
      <c r="D845" s="1" t="str">
        <f>IFERROR(INDEX(Table2[Zeitfenster],MATCH(Zeittafel[[#This Row],[Minute]],Table2[Start],1)),"")</f>
        <v>Schicht 1</v>
      </c>
      <c r="E845" s="4">
        <f>IF(LEFT(Zeittafel[[#This Row],[Zuordnung]],7)="Schicht",COUNTIF($D$7:D845,"Schicht*"),"")</f>
        <v>448</v>
      </c>
    </row>
    <row r="846" spans="3:5" x14ac:dyDescent="0.35">
      <c r="C846" s="1">
        <f t="shared" si="13"/>
        <v>0.5854166666666667</v>
      </c>
      <c r="D846" s="1" t="str">
        <f>IFERROR(INDEX(Table2[Zeitfenster],MATCH(Zeittafel[[#This Row],[Minute]],Table2[Start],1)),"")</f>
        <v>Schicht 1</v>
      </c>
      <c r="E846" s="4">
        <f>IF(LEFT(Zeittafel[[#This Row],[Zuordnung]],7)="Schicht",COUNTIF($D$7:D846,"Schicht*"),"")</f>
        <v>449</v>
      </c>
    </row>
    <row r="847" spans="3:5" x14ac:dyDescent="0.35">
      <c r="C847" s="1">
        <f t="shared" si="13"/>
        <v>0.58611111111111114</v>
      </c>
      <c r="D847" s="1" t="str">
        <f>IFERROR(INDEX(Table2[Zeitfenster],MATCH(Zeittafel[[#This Row],[Minute]],Table2[Start],1)),"")</f>
        <v>Schicht 1</v>
      </c>
      <c r="E847" s="4">
        <f>IF(LEFT(Zeittafel[[#This Row],[Zuordnung]],7)="Schicht",COUNTIF($D$7:D847,"Schicht*"),"")</f>
        <v>450</v>
      </c>
    </row>
    <row r="848" spans="3:5" x14ac:dyDescent="0.35">
      <c r="C848" s="1">
        <f t="shared" si="13"/>
        <v>0.58680555555555558</v>
      </c>
      <c r="D848" s="1" t="str">
        <f>IFERROR(INDEX(Table2[Zeitfenster],MATCH(Zeittafel[[#This Row],[Minute]],Table2[Start],1)),"")</f>
        <v>Schicht 1</v>
      </c>
      <c r="E848" s="4">
        <f>IF(LEFT(Zeittafel[[#This Row],[Zuordnung]],7)="Schicht",COUNTIF($D$7:D848,"Schicht*"),"")</f>
        <v>451</v>
      </c>
    </row>
    <row r="849" spans="3:5" x14ac:dyDescent="0.35">
      <c r="C849" s="1">
        <f t="shared" si="13"/>
        <v>0.58750000000000002</v>
      </c>
      <c r="D849" s="1" t="str">
        <f>IFERROR(INDEX(Table2[Zeitfenster],MATCH(Zeittafel[[#This Row],[Minute]],Table2[Start],1)),"")</f>
        <v>Schicht 1</v>
      </c>
      <c r="E849" s="4">
        <f>IF(LEFT(Zeittafel[[#This Row],[Zuordnung]],7)="Schicht",COUNTIF($D$7:D849,"Schicht*"),"")</f>
        <v>452</v>
      </c>
    </row>
    <row r="850" spans="3:5" x14ac:dyDescent="0.35">
      <c r="C850" s="1">
        <f t="shared" si="13"/>
        <v>0.58819444444444446</v>
      </c>
      <c r="D850" s="1" t="str">
        <f>IFERROR(INDEX(Table2[Zeitfenster],MATCH(Zeittafel[[#This Row],[Minute]],Table2[Start],1)),"")</f>
        <v>Schicht 1</v>
      </c>
      <c r="E850" s="4">
        <f>IF(LEFT(Zeittafel[[#This Row],[Zuordnung]],7)="Schicht",COUNTIF($D$7:D850,"Schicht*"),"")</f>
        <v>453</v>
      </c>
    </row>
    <row r="851" spans="3:5" x14ac:dyDescent="0.35">
      <c r="C851" s="1">
        <f t="shared" si="13"/>
        <v>0.58888888888888891</v>
      </c>
      <c r="D851" s="1" t="str">
        <f>IFERROR(INDEX(Table2[Zeitfenster],MATCH(Zeittafel[[#This Row],[Minute]],Table2[Start],1)),"")</f>
        <v>Schicht 1</v>
      </c>
      <c r="E851" s="4">
        <f>IF(LEFT(Zeittafel[[#This Row],[Zuordnung]],7)="Schicht",COUNTIF($D$7:D851,"Schicht*"),"")</f>
        <v>454</v>
      </c>
    </row>
    <row r="852" spans="3:5" x14ac:dyDescent="0.35">
      <c r="C852" s="1">
        <f t="shared" si="13"/>
        <v>0.58958333333333335</v>
      </c>
      <c r="D852" s="1" t="str">
        <f>IFERROR(INDEX(Table2[Zeitfenster],MATCH(Zeittafel[[#This Row],[Minute]],Table2[Start],1)),"")</f>
        <v>Schicht 1</v>
      </c>
      <c r="E852" s="4">
        <f>IF(LEFT(Zeittafel[[#This Row],[Zuordnung]],7)="Schicht",COUNTIF($D$7:D852,"Schicht*"),"")</f>
        <v>455</v>
      </c>
    </row>
    <row r="853" spans="3:5" x14ac:dyDescent="0.35">
      <c r="C853" s="1">
        <f t="shared" si="13"/>
        <v>0.59027777777777779</v>
      </c>
      <c r="D853" s="1" t="str">
        <f>IFERROR(INDEX(Table2[Zeitfenster],MATCH(Zeittafel[[#This Row],[Minute]],Table2[Start],1)),"")</f>
        <v>Schicht 1</v>
      </c>
      <c r="E853" s="4">
        <f>IF(LEFT(Zeittafel[[#This Row],[Zuordnung]],7)="Schicht",COUNTIF($D$7:D853,"Schicht*"),"")</f>
        <v>456</v>
      </c>
    </row>
    <row r="854" spans="3:5" x14ac:dyDescent="0.35">
      <c r="C854" s="1">
        <f t="shared" si="13"/>
        <v>0.59097222222222223</v>
      </c>
      <c r="D854" s="1" t="str">
        <f>IFERROR(INDEX(Table2[Zeitfenster],MATCH(Zeittafel[[#This Row],[Minute]],Table2[Start],1)),"")</f>
        <v>Schicht 1</v>
      </c>
      <c r="E854" s="4">
        <f>IF(LEFT(Zeittafel[[#This Row],[Zuordnung]],7)="Schicht",COUNTIF($D$7:D854,"Schicht*"),"")</f>
        <v>457</v>
      </c>
    </row>
    <row r="855" spans="3:5" x14ac:dyDescent="0.35">
      <c r="C855" s="1">
        <f t="shared" si="13"/>
        <v>0.59166666666666667</v>
      </c>
      <c r="D855" s="1" t="str">
        <f>IFERROR(INDEX(Table2[Zeitfenster],MATCH(Zeittafel[[#This Row],[Minute]],Table2[Start],1)),"")</f>
        <v>Übergabe</v>
      </c>
      <c r="E855" s="4" t="str">
        <f>IF(LEFT(Zeittafel[[#This Row],[Zuordnung]],7)="Schicht",COUNTIF($D$7:D855,"Schicht*"),"")</f>
        <v/>
      </c>
    </row>
    <row r="856" spans="3:5" x14ac:dyDescent="0.35">
      <c r="C856" s="1">
        <f t="shared" si="13"/>
        <v>0.59236111111111112</v>
      </c>
      <c r="D856" s="1" t="str">
        <f>IFERROR(INDEX(Table2[Zeitfenster],MATCH(Zeittafel[[#This Row],[Minute]],Table2[Start],1)),"")</f>
        <v>Übergabe</v>
      </c>
      <c r="E856" s="4" t="str">
        <f>IF(LEFT(Zeittafel[[#This Row],[Zuordnung]],7)="Schicht",COUNTIF($D$7:D856,"Schicht*"),"")</f>
        <v/>
      </c>
    </row>
    <row r="857" spans="3:5" x14ac:dyDescent="0.35">
      <c r="C857" s="1">
        <f t="shared" si="13"/>
        <v>0.59305555555555556</v>
      </c>
      <c r="D857" s="1" t="str">
        <f>IFERROR(INDEX(Table2[Zeitfenster],MATCH(Zeittafel[[#This Row],[Minute]],Table2[Start],1)),"")</f>
        <v>Übergabe</v>
      </c>
      <c r="E857" s="4" t="str">
        <f>IF(LEFT(Zeittafel[[#This Row],[Zuordnung]],7)="Schicht",COUNTIF($D$7:D857,"Schicht*"),"")</f>
        <v/>
      </c>
    </row>
    <row r="858" spans="3:5" x14ac:dyDescent="0.35">
      <c r="C858" s="1">
        <f t="shared" si="13"/>
        <v>0.59375</v>
      </c>
      <c r="D858" s="1" t="str">
        <f>IFERROR(INDEX(Table2[Zeitfenster],MATCH(Zeittafel[[#This Row],[Minute]],Table2[Start],1)),"")</f>
        <v>Übergabe</v>
      </c>
      <c r="E858" s="4" t="str">
        <f>IF(LEFT(Zeittafel[[#This Row],[Zuordnung]],7)="Schicht",COUNTIF($D$7:D858,"Schicht*"),"")</f>
        <v/>
      </c>
    </row>
    <row r="859" spans="3:5" x14ac:dyDescent="0.35">
      <c r="C859" s="1">
        <f t="shared" si="13"/>
        <v>0.59444444444444444</v>
      </c>
      <c r="D859" s="1" t="str">
        <f>IFERROR(INDEX(Table2[Zeitfenster],MATCH(Zeittafel[[#This Row],[Minute]],Table2[Start],1)),"")</f>
        <v>Übergabe</v>
      </c>
      <c r="E859" s="4" t="str">
        <f>IF(LEFT(Zeittafel[[#This Row],[Zuordnung]],7)="Schicht",COUNTIF($D$7:D859,"Schicht*"),"")</f>
        <v/>
      </c>
    </row>
    <row r="860" spans="3:5" x14ac:dyDescent="0.35">
      <c r="C860" s="1">
        <f t="shared" si="13"/>
        <v>0.59513888888888888</v>
      </c>
      <c r="D860" s="1" t="str">
        <f>IFERROR(INDEX(Table2[Zeitfenster],MATCH(Zeittafel[[#This Row],[Minute]],Table2[Start],1)),"")</f>
        <v>Übergabe</v>
      </c>
      <c r="E860" s="4" t="str">
        <f>IF(LEFT(Zeittafel[[#This Row],[Zuordnung]],7)="Schicht",COUNTIF($D$7:D860,"Schicht*"),"")</f>
        <v/>
      </c>
    </row>
    <row r="861" spans="3:5" x14ac:dyDescent="0.35">
      <c r="C861" s="1">
        <f t="shared" si="13"/>
        <v>0.59583333333333333</v>
      </c>
      <c r="D861" s="1" t="str">
        <f>IFERROR(INDEX(Table2[Zeitfenster],MATCH(Zeittafel[[#This Row],[Minute]],Table2[Start],1)),"")</f>
        <v>Übergabe</v>
      </c>
      <c r="E861" s="4" t="str">
        <f>IF(LEFT(Zeittafel[[#This Row],[Zuordnung]],7)="Schicht",COUNTIF($D$7:D861,"Schicht*"),"")</f>
        <v/>
      </c>
    </row>
    <row r="862" spans="3:5" x14ac:dyDescent="0.35">
      <c r="C862" s="1">
        <f t="shared" si="13"/>
        <v>0.59652777777777777</v>
      </c>
      <c r="D862" s="1" t="str">
        <f>IFERROR(INDEX(Table2[Zeitfenster],MATCH(Zeittafel[[#This Row],[Minute]],Table2[Start],1)),"")</f>
        <v>Übergabe</v>
      </c>
      <c r="E862" s="4" t="str">
        <f>IF(LEFT(Zeittafel[[#This Row],[Zuordnung]],7)="Schicht",COUNTIF($D$7:D862,"Schicht*"),"")</f>
        <v/>
      </c>
    </row>
    <row r="863" spans="3:5" x14ac:dyDescent="0.35">
      <c r="C863" s="1">
        <f t="shared" si="13"/>
        <v>0.59722222222222221</v>
      </c>
      <c r="D863" s="1" t="str">
        <f>IFERROR(INDEX(Table2[Zeitfenster],MATCH(Zeittafel[[#This Row],[Minute]],Table2[Start],1)),"")</f>
        <v>Übergabe</v>
      </c>
      <c r="E863" s="4" t="str">
        <f>IF(LEFT(Zeittafel[[#This Row],[Zuordnung]],7)="Schicht",COUNTIF($D$7:D863,"Schicht*"),"")</f>
        <v/>
      </c>
    </row>
    <row r="864" spans="3:5" x14ac:dyDescent="0.35">
      <c r="C864" s="1">
        <f t="shared" si="13"/>
        <v>0.59791666666666665</v>
      </c>
      <c r="D864" s="1" t="str">
        <f>IFERROR(INDEX(Table2[Zeitfenster],MATCH(Zeittafel[[#This Row],[Minute]],Table2[Start],1)),"")</f>
        <v>Übergabe</v>
      </c>
      <c r="E864" s="4" t="str">
        <f>IF(LEFT(Zeittafel[[#This Row],[Zuordnung]],7)="Schicht",COUNTIF($D$7:D864,"Schicht*"),"")</f>
        <v/>
      </c>
    </row>
    <row r="865" spans="3:5" x14ac:dyDescent="0.35">
      <c r="C865" s="1">
        <f t="shared" si="13"/>
        <v>0.59861111111111109</v>
      </c>
      <c r="D865" s="1" t="str">
        <f>IFERROR(INDEX(Table2[Zeitfenster],MATCH(Zeittafel[[#This Row],[Minute]],Table2[Start],1)),"")</f>
        <v>Übergabe</v>
      </c>
      <c r="E865" s="4" t="str">
        <f>IF(LEFT(Zeittafel[[#This Row],[Zuordnung]],7)="Schicht",COUNTIF($D$7:D865,"Schicht*"),"")</f>
        <v/>
      </c>
    </row>
    <row r="866" spans="3:5" x14ac:dyDescent="0.35">
      <c r="C866" s="1">
        <f t="shared" si="13"/>
        <v>0.59930555555555554</v>
      </c>
      <c r="D866" s="1" t="str">
        <f>IFERROR(INDEX(Table2[Zeitfenster],MATCH(Zeittafel[[#This Row],[Minute]],Table2[Start],1)),"")</f>
        <v>Übergabe</v>
      </c>
      <c r="E866" s="4" t="str">
        <f>IF(LEFT(Zeittafel[[#This Row],[Zuordnung]],7)="Schicht",COUNTIF($D$7:D866,"Schicht*"),"")</f>
        <v/>
      </c>
    </row>
    <row r="867" spans="3:5" x14ac:dyDescent="0.35">
      <c r="C867" s="1">
        <f t="shared" si="13"/>
        <v>0.6</v>
      </c>
      <c r="D867" s="1" t="str">
        <f>IFERROR(INDEX(Table2[Zeitfenster],MATCH(Zeittafel[[#This Row],[Minute]],Table2[Start],1)),"")</f>
        <v>Übergabe</v>
      </c>
      <c r="E867" s="4" t="str">
        <f>IF(LEFT(Zeittafel[[#This Row],[Zuordnung]],7)="Schicht",COUNTIF($D$7:D867,"Schicht*"),"")</f>
        <v/>
      </c>
    </row>
    <row r="868" spans="3:5" x14ac:dyDescent="0.35">
      <c r="C868" s="1">
        <f t="shared" si="13"/>
        <v>0.60069444444444442</v>
      </c>
      <c r="D868" s="1" t="str">
        <f>IFERROR(INDEX(Table2[Zeitfenster],MATCH(Zeittafel[[#This Row],[Minute]],Table2[Start],1)),"")</f>
        <v>Übergabe</v>
      </c>
      <c r="E868" s="4" t="str">
        <f>IF(LEFT(Zeittafel[[#This Row],[Zuordnung]],7)="Schicht",COUNTIF($D$7:D868,"Schicht*"),"")</f>
        <v/>
      </c>
    </row>
    <row r="869" spans="3:5" x14ac:dyDescent="0.35">
      <c r="C869" s="1">
        <f t="shared" si="13"/>
        <v>0.60138888888888886</v>
      </c>
      <c r="D869" s="1" t="str">
        <f>IFERROR(INDEX(Table2[Zeitfenster],MATCH(Zeittafel[[#This Row],[Minute]],Table2[Start],1)),"")</f>
        <v>Übergabe</v>
      </c>
      <c r="E869" s="4" t="str">
        <f>IF(LEFT(Zeittafel[[#This Row],[Zuordnung]],7)="Schicht",COUNTIF($D$7:D869,"Schicht*"),"")</f>
        <v/>
      </c>
    </row>
    <row r="870" spans="3:5" x14ac:dyDescent="0.35">
      <c r="C870" s="1">
        <f t="shared" si="13"/>
        <v>0.6020833333333333</v>
      </c>
      <c r="D870" s="1" t="str">
        <f>IFERROR(INDEX(Table2[Zeitfenster],MATCH(Zeittafel[[#This Row],[Minute]],Table2[Start],1)),"")</f>
        <v>Übergabe</v>
      </c>
      <c r="E870" s="4" t="str">
        <f>IF(LEFT(Zeittafel[[#This Row],[Zuordnung]],7)="Schicht",COUNTIF($D$7:D870,"Schicht*"),"")</f>
        <v/>
      </c>
    </row>
    <row r="871" spans="3:5" x14ac:dyDescent="0.35">
      <c r="C871" s="1">
        <f t="shared" si="13"/>
        <v>0.60277777777777775</v>
      </c>
      <c r="D871" s="1" t="str">
        <f>IFERROR(INDEX(Table2[Zeitfenster],MATCH(Zeittafel[[#This Row],[Minute]],Table2[Start],1)),"")</f>
        <v>Übergabe</v>
      </c>
      <c r="E871" s="4" t="str">
        <f>IF(LEFT(Zeittafel[[#This Row],[Zuordnung]],7)="Schicht",COUNTIF($D$7:D871,"Schicht*"),"")</f>
        <v/>
      </c>
    </row>
    <row r="872" spans="3:5" x14ac:dyDescent="0.35">
      <c r="C872" s="1">
        <f t="shared" si="13"/>
        <v>0.60347222222222219</v>
      </c>
      <c r="D872" s="1" t="str">
        <f>IFERROR(INDEX(Table2[Zeitfenster],MATCH(Zeittafel[[#This Row],[Minute]],Table2[Start],1)),"")</f>
        <v>Übergabe</v>
      </c>
      <c r="E872" s="4" t="str">
        <f>IF(LEFT(Zeittafel[[#This Row],[Zuordnung]],7)="Schicht",COUNTIF($D$7:D872,"Schicht*"),"")</f>
        <v/>
      </c>
    </row>
    <row r="873" spans="3:5" x14ac:dyDescent="0.35">
      <c r="C873" s="1">
        <f t="shared" si="13"/>
        <v>0.60416666666666663</v>
      </c>
      <c r="D873" s="1" t="str">
        <f>IFERROR(INDEX(Table2[Zeitfenster],MATCH(Zeittafel[[#This Row],[Minute]],Table2[Start],1)),"")</f>
        <v>Übergabe</v>
      </c>
      <c r="E873" s="4" t="str">
        <f>IF(LEFT(Zeittafel[[#This Row],[Zuordnung]],7)="Schicht",COUNTIF($D$7:D873,"Schicht*"),"")</f>
        <v/>
      </c>
    </row>
    <row r="874" spans="3:5" x14ac:dyDescent="0.35">
      <c r="C874" s="1">
        <f t="shared" si="13"/>
        <v>0.60486111111111118</v>
      </c>
      <c r="D874" s="1" t="str">
        <f>IFERROR(INDEX(Table2[Zeitfenster],MATCH(Zeittafel[[#This Row],[Minute]],Table2[Start],1)),"")</f>
        <v>Übergabe</v>
      </c>
      <c r="E874" s="4" t="str">
        <f>IF(LEFT(Zeittafel[[#This Row],[Zuordnung]],7)="Schicht",COUNTIF($D$7:D874,"Schicht*"),"")</f>
        <v/>
      </c>
    </row>
    <row r="875" spans="3:5" x14ac:dyDescent="0.35">
      <c r="C875" s="1">
        <f t="shared" si="13"/>
        <v>0.60555555555555551</v>
      </c>
      <c r="D875" s="1" t="str">
        <f>IFERROR(INDEX(Table2[Zeitfenster],MATCH(Zeittafel[[#This Row],[Minute]],Table2[Start],1)),"")</f>
        <v>Übergabe</v>
      </c>
      <c r="E875" s="4" t="str">
        <f>IF(LEFT(Zeittafel[[#This Row],[Zuordnung]],7)="Schicht",COUNTIF($D$7:D875,"Schicht*"),"")</f>
        <v/>
      </c>
    </row>
    <row r="876" spans="3:5" x14ac:dyDescent="0.35">
      <c r="C876" s="1">
        <f t="shared" si="13"/>
        <v>0.60625000000000007</v>
      </c>
      <c r="D876" s="1" t="str">
        <f>IFERROR(INDEX(Table2[Zeitfenster],MATCH(Zeittafel[[#This Row],[Minute]],Table2[Start],1)),"")</f>
        <v>Übergabe</v>
      </c>
      <c r="E876" s="4" t="str">
        <f>IF(LEFT(Zeittafel[[#This Row],[Zuordnung]],7)="Schicht",COUNTIF($D$7:D876,"Schicht*"),"")</f>
        <v/>
      </c>
    </row>
    <row r="877" spans="3:5" x14ac:dyDescent="0.35">
      <c r="C877" s="1">
        <f t="shared" si="13"/>
        <v>0.6069444444444444</v>
      </c>
      <c r="D877" s="1" t="str">
        <f>IFERROR(INDEX(Table2[Zeitfenster],MATCH(Zeittafel[[#This Row],[Minute]],Table2[Start],1)),"")</f>
        <v>Übergabe</v>
      </c>
      <c r="E877" s="4" t="str">
        <f>IF(LEFT(Zeittafel[[#This Row],[Zuordnung]],7)="Schicht",COUNTIF($D$7:D877,"Schicht*"),"")</f>
        <v/>
      </c>
    </row>
    <row r="878" spans="3:5" x14ac:dyDescent="0.35">
      <c r="C878" s="1">
        <f t="shared" si="13"/>
        <v>0.60763888888888895</v>
      </c>
      <c r="D878" s="1" t="str">
        <f>IFERROR(INDEX(Table2[Zeitfenster],MATCH(Zeittafel[[#This Row],[Minute]],Table2[Start],1)),"")</f>
        <v>Übergabe</v>
      </c>
      <c r="E878" s="4" t="str">
        <f>IF(LEFT(Zeittafel[[#This Row],[Zuordnung]],7)="Schicht",COUNTIF($D$7:D878,"Schicht*"),"")</f>
        <v/>
      </c>
    </row>
    <row r="879" spans="3:5" x14ac:dyDescent="0.35">
      <c r="C879" s="1">
        <f t="shared" si="13"/>
        <v>0.60833333333333328</v>
      </c>
      <c r="D879" s="1" t="str">
        <f>IFERROR(INDEX(Table2[Zeitfenster],MATCH(Zeittafel[[#This Row],[Minute]],Table2[Start],1)),"")</f>
        <v>Übergabe</v>
      </c>
      <c r="E879" s="4" t="str">
        <f>IF(LEFT(Zeittafel[[#This Row],[Zuordnung]],7)="Schicht",COUNTIF($D$7:D879,"Schicht*"),"")</f>
        <v/>
      </c>
    </row>
    <row r="880" spans="3:5" x14ac:dyDescent="0.35">
      <c r="C880" s="1">
        <f t="shared" si="13"/>
        <v>0.60902777777777783</v>
      </c>
      <c r="D880" s="1" t="str">
        <f>IFERROR(INDEX(Table2[Zeitfenster],MATCH(Zeittafel[[#This Row],[Minute]],Table2[Start],1)),"")</f>
        <v>Übergabe</v>
      </c>
      <c r="E880" s="4" t="str">
        <f>IF(LEFT(Zeittafel[[#This Row],[Zuordnung]],7)="Schicht",COUNTIF($D$7:D880,"Schicht*"),"")</f>
        <v/>
      </c>
    </row>
    <row r="881" spans="3:5" x14ac:dyDescent="0.35">
      <c r="C881" s="1">
        <f t="shared" si="13"/>
        <v>0.60972222222222217</v>
      </c>
      <c r="D881" s="1" t="str">
        <f>IFERROR(INDEX(Table2[Zeitfenster],MATCH(Zeittafel[[#This Row],[Minute]],Table2[Start],1)),"")</f>
        <v>Übergabe</v>
      </c>
      <c r="E881" s="4" t="str">
        <f>IF(LEFT(Zeittafel[[#This Row],[Zuordnung]],7)="Schicht",COUNTIF($D$7:D881,"Schicht*"),"")</f>
        <v/>
      </c>
    </row>
    <row r="882" spans="3:5" x14ac:dyDescent="0.35">
      <c r="C882" s="1">
        <f t="shared" si="13"/>
        <v>0.61041666666666672</v>
      </c>
      <c r="D882" s="1" t="str">
        <f>IFERROR(INDEX(Table2[Zeitfenster],MATCH(Zeittafel[[#This Row],[Minute]],Table2[Start],1)),"")</f>
        <v>Übergabe</v>
      </c>
      <c r="E882" s="4" t="str">
        <f>IF(LEFT(Zeittafel[[#This Row],[Zuordnung]],7)="Schicht",COUNTIF($D$7:D882,"Schicht*"),"")</f>
        <v/>
      </c>
    </row>
    <row r="883" spans="3:5" x14ac:dyDescent="0.35">
      <c r="C883" s="1">
        <f t="shared" si="13"/>
        <v>0.61111111111111105</v>
      </c>
      <c r="D883" s="1" t="str">
        <f>IFERROR(INDEX(Table2[Zeitfenster],MATCH(Zeittafel[[#This Row],[Minute]],Table2[Start],1)),"")</f>
        <v>Übergabe</v>
      </c>
      <c r="E883" s="4" t="str">
        <f>IF(LEFT(Zeittafel[[#This Row],[Zuordnung]],7)="Schicht",COUNTIF($D$7:D883,"Schicht*"),"")</f>
        <v/>
      </c>
    </row>
    <row r="884" spans="3:5" x14ac:dyDescent="0.35">
      <c r="C884" s="1">
        <f t="shared" si="13"/>
        <v>0.6118055555555556</v>
      </c>
      <c r="D884" s="1" t="str">
        <f>IFERROR(INDEX(Table2[Zeitfenster],MATCH(Zeittafel[[#This Row],[Minute]],Table2[Start],1)),"")</f>
        <v>Schicht 2</v>
      </c>
      <c r="E884" s="4">
        <f>IF(LEFT(Zeittafel[[#This Row],[Zuordnung]],7)="Schicht",COUNTIF($D$7:D884,"Schicht*"),"")</f>
        <v>458</v>
      </c>
    </row>
    <row r="885" spans="3:5" x14ac:dyDescent="0.35">
      <c r="C885" s="1">
        <f t="shared" si="13"/>
        <v>0.61249999999999993</v>
      </c>
      <c r="D885" s="1" t="str">
        <f>IFERROR(INDEX(Table2[Zeitfenster],MATCH(Zeittafel[[#This Row],[Minute]],Table2[Start],1)),"")</f>
        <v>Schicht 2</v>
      </c>
      <c r="E885" s="4">
        <f>IF(LEFT(Zeittafel[[#This Row],[Zuordnung]],7)="Schicht",COUNTIF($D$7:D885,"Schicht*"),"")</f>
        <v>459</v>
      </c>
    </row>
    <row r="886" spans="3:5" x14ac:dyDescent="0.35">
      <c r="C886" s="1">
        <f t="shared" si="13"/>
        <v>0.61319444444444449</v>
      </c>
      <c r="D886" s="1" t="str">
        <f>IFERROR(INDEX(Table2[Zeitfenster],MATCH(Zeittafel[[#This Row],[Minute]],Table2[Start],1)),"")</f>
        <v>Schicht 2</v>
      </c>
      <c r="E886" s="4">
        <f>IF(LEFT(Zeittafel[[#This Row],[Zuordnung]],7)="Schicht",COUNTIF($D$7:D886,"Schicht*"),"")</f>
        <v>460</v>
      </c>
    </row>
    <row r="887" spans="3:5" x14ac:dyDescent="0.35">
      <c r="C887" s="1">
        <f t="shared" si="13"/>
        <v>0.61388888888888882</v>
      </c>
      <c r="D887" s="1" t="str">
        <f>IFERROR(INDEX(Table2[Zeitfenster],MATCH(Zeittafel[[#This Row],[Minute]],Table2[Start],1)),"")</f>
        <v>Schicht 2</v>
      </c>
      <c r="E887" s="4">
        <f>IF(LEFT(Zeittafel[[#This Row],[Zuordnung]],7)="Schicht",COUNTIF($D$7:D887,"Schicht*"),"")</f>
        <v>461</v>
      </c>
    </row>
    <row r="888" spans="3:5" x14ac:dyDescent="0.35">
      <c r="C888" s="1">
        <f t="shared" si="13"/>
        <v>0.61458333333333337</v>
      </c>
      <c r="D888" s="1" t="str">
        <f>IFERROR(INDEX(Table2[Zeitfenster],MATCH(Zeittafel[[#This Row],[Minute]],Table2[Start],1)),"")</f>
        <v>Schicht 2</v>
      </c>
      <c r="E888" s="4">
        <f>IF(LEFT(Zeittafel[[#This Row],[Zuordnung]],7)="Schicht",COUNTIF($D$7:D888,"Schicht*"),"")</f>
        <v>462</v>
      </c>
    </row>
    <row r="889" spans="3:5" x14ac:dyDescent="0.35">
      <c r="C889" s="1">
        <f t="shared" si="13"/>
        <v>0.61527777777777781</v>
      </c>
      <c r="D889" s="1" t="str">
        <f>IFERROR(INDEX(Table2[Zeitfenster],MATCH(Zeittafel[[#This Row],[Minute]],Table2[Start],1)),"")</f>
        <v>Schicht 2</v>
      </c>
      <c r="E889" s="4">
        <f>IF(LEFT(Zeittafel[[#This Row],[Zuordnung]],7)="Schicht",COUNTIF($D$7:D889,"Schicht*"),"")</f>
        <v>463</v>
      </c>
    </row>
    <row r="890" spans="3:5" x14ac:dyDescent="0.35">
      <c r="C890" s="1">
        <f t="shared" si="13"/>
        <v>0.61597222222222225</v>
      </c>
      <c r="D890" s="1" t="str">
        <f>IFERROR(INDEX(Table2[Zeitfenster],MATCH(Zeittafel[[#This Row],[Minute]],Table2[Start],1)),"")</f>
        <v>Schicht 2</v>
      </c>
      <c r="E890" s="4">
        <f>IF(LEFT(Zeittafel[[#This Row],[Zuordnung]],7)="Schicht",COUNTIF($D$7:D890,"Schicht*"),"")</f>
        <v>464</v>
      </c>
    </row>
    <row r="891" spans="3:5" x14ac:dyDescent="0.35">
      <c r="C891" s="1">
        <f t="shared" si="13"/>
        <v>0.6166666666666667</v>
      </c>
      <c r="D891" s="1" t="str">
        <f>IFERROR(INDEX(Table2[Zeitfenster],MATCH(Zeittafel[[#This Row],[Minute]],Table2[Start],1)),"")</f>
        <v>Schicht 2</v>
      </c>
      <c r="E891" s="4">
        <f>IF(LEFT(Zeittafel[[#This Row],[Zuordnung]],7)="Schicht",COUNTIF($D$7:D891,"Schicht*"),"")</f>
        <v>465</v>
      </c>
    </row>
    <row r="892" spans="3:5" x14ac:dyDescent="0.35">
      <c r="C892" s="1">
        <f t="shared" si="13"/>
        <v>0.61736111111111114</v>
      </c>
      <c r="D892" s="1" t="str">
        <f>IFERROR(INDEX(Table2[Zeitfenster],MATCH(Zeittafel[[#This Row],[Minute]],Table2[Start],1)),"")</f>
        <v>Schicht 2</v>
      </c>
      <c r="E892" s="4">
        <f>IF(LEFT(Zeittafel[[#This Row],[Zuordnung]],7)="Schicht",COUNTIF($D$7:D892,"Schicht*"),"")</f>
        <v>466</v>
      </c>
    </row>
    <row r="893" spans="3:5" x14ac:dyDescent="0.35">
      <c r="C893" s="1">
        <f t="shared" si="13"/>
        <v>0.61805555555555558</v>
      </c>
      <c r="D893" s="1" t="str">
        <f>IFERROR(INDEX(Table2[Zeitfenster],MATCH(Zeittafel[[#This Row],[Minute]],Table2[Start],1)),"")</f>
        <v>Schicht 2</v>
      </c>
      <c r="E893" s="4">
        <f>IF(LEFT(Zeittafel[[#This Row],[Zuordnung]],7)="Schicht",COUNTIF($D$7:D893,"Schicht*"),"")</f>
        <v>467</v>
      </c>
    </row>
    <row r="894" spans="3:5" x14ac:dyDescent="0.35">
      <c r="C894" s="1">
        <f t="shared" si="13"/>
        <v>0.61875000000000002</v>
      </c>
      <c r="D894" s="1" t="str">
        <f>IFERROR(INDEX(Table2[Zeitfenster],MATCH(Zeittafel[[#This Row],[Minute]],Table2[Start],1)),"")</f>
        <v>Schicht 2</v>
      </c>
      <c r="E894" s="4">
        <f>IF(LEFT(Zeittafel[[#This Row],[Zuordnung]],7)="Schicht",COUNTIF($D$7:D894,"Schicht*"),"")</f>
        <v>468</v>
      </c>
    </row>
    <row r="895" spans="3:5" x14ac:dyDescent="0.35">
      <c r="C895" s="1">
        <f t="shared" si="13"/>
        <v>0.61944444444444446</v>
      </c>
      <c r="D895" s="1" t="str">
        <f>IFERROR(INDEX(Table2[Zeitfenster],MATCH(Zeittafel[[#This Row],[Minute]],Table2[Start],1)),"")</f>
        <v>Schicht 2</v>
      </c>
      <c r="E895" s="4">
        <f>IF(LEFT(Zeittafel[[#This Row],[Zuordnung]],7)="Schicht",COUNTIF($D$7:D895,"Schicht*"),"")</f>
        <v>469</v>
      </c>
    </row>
    <row r="896" spans="3:5" x14ac:dyDescent="0.35">
      <c r="C896" s="1">
        <f t="shared" si="13"/>
        <v>0.62013888888888891</v>
      </c>
      <c r="D896" s="1" t="str">
        <f>IFERROR(INDEX(Table2[Zeitfenster],MATCH(Zeittafel[[#This Row],[Minute]],Table2[Start],1)),"")</f>
        <v>Schicht 2</v>
      </c>
      <c r="E896" s="4">
        <f>IF(LEFT(Zeittafel[[#This Row],[Zuordnung]],7)="Schicht",COUNTIF($D$7:D896,"Schicht*"),"")</f>
        <v>470</v>
      </c>
    </row>
    <row r="897" spans="3:5" x14ac:dyDescent="0.35">
      <c r="C897" s="1">
        <f t="shared" si="13"/>
        <v>0.62083333333333335</v>
      </c>
      <c r="D897" s="1" t="str">
        <f>IFERROR(INDEX(Table2[Zeitfenster],MATCH(Zeittafel[[#This Row],[Minute]],Table2[Start],1)),"")</f>
        <v>Schicht 2</v>
      </c>
      <c r="E897" s="4">
        <f>IF(LEFT(Zeittafel[[#This Row],[Zuordnung]],7)="Schicht",COUNTIF($D$7:D897,"Schicht*"),"")</f>
        <v>471</v>
      </c>
    </row>
    <row r="898" spans="3:5" x14ac:dyDescent="0.35">
      <c r="C898" s="1">
        <f t="shared" si="13"/>
        <v>0.62152777777777779</v>
      </c>
      <c r="D898" s="1" t="str">
        <f>IFERROR(INDEX(Table2[Zeitfenster],MATCH(Zeittafel[[#This Row],[Minute]],Table2[Start],1)),"")</f>
        <v>Schicht 2</v>
      </c>
      <c r="E898" s="4">
        <f>IF(LEFT(Zeittafel[[#This Row],[Zuordnung]],7)="Schicht",COUNTIF($D$7:D898,"Schicht*"),"")</f>
        <v>472</v>
      </c>
    </row>
    <row r="899" spans="3:5" x14ac:dyDescent="0.35">
      <c r="C899" s="1">
        <f t="shared" si="13"/>
        <v>0.62222222222222223</v>
      </c>
      <c r="D899" s="1" t="str">
        <f>IFERROR(INDEX(Table2[Zeitfenster],MATCH(Zeittafel[[#This Row],[Minute]],Table2[Start],1)),"")</f>
        <v>Schicht 2</v>
      </c>
      <c r="E899" s="4">
        <f>IF(LEFT(Zeittafel[[#This Row],[Zuordnung]],7)="Schicht",COUNTIF($D$7:D899,"Schicht*"),"")</f>
        <v>473</v>
      </c>
    </row>
    <row r="900" spans="3:5" x14ac:dyDescent="0.35">
      <c r="C900" s="1">
        <f t="shared" si="13"/>
        <v>0.62291666666666667</v>
      </c>
      <c r="D900" s="1" t="str">
        <f>IFERROR(INDEX(Table2[Zeitfenster],MATCH(Zeittafel[[#This Row],[Minute]],Table2[Start],1)),"")</f>
        <v>Schicht 2</v>
      </c>
      <c r="E900" s="4">
        <f>IF(LEFT(Zeittafel[[#This Row],[Zuordnung]],7)="Schicht",COUNTIF($D$7:D900,"Schicht*"),"")</f>
        <v>474</v>
      </c>
    </row>
    <row r="901" spans="3:5" x14ac:dyDescent="0.35">
      <c r="C901" s="1">
        <f t="shared" si="13"/>
        <v>0.62361111111111112</v>
      </c>
      <c r="D901" s="1" t="str">
        <f>IFERROR(INDEX(Table2[Zeitfenster],MATCH(Zeittafel[[#This Row],[Minute]],Table2[Start],1)),"")</f>
        <v>Schicht 2</v>
      </c>
      <c r="E901" s="4">
        <f>IF(LEFT(Zeittafel[[#This Row],[Zuordnung]],7)="Schicht",COUNTIF($D$7:D901,"Schicht*"),"")</f>
        <v>475</v>
      </c>
    </row>
    <row r="902" spans="3:5" x14ac:dyDescent="0.35">
      <c r="C902" s="1">
        <f t="shared" si="13"/>
        <v>0.62430555555555556</v>
      </c>
      <c r="D902" s="1" t="str">
        <f>IFERROR(INDEX(Table2[Zeitfenster],MATCH(Zeittafel[[#This Row],[Minute]],Table2[Start],1)),"")</f>
        <v>Schicht 2</v>
      </c>
      <c r="E902" s="4">
        <f>IF(LEFT(Zeittafel[[#This Row],[Zuordnung]],7)="Schicht",COUNTIF($D$7:D902,"Schicht*"),"")</f>
        <v>476</v>
      </c>
    </row>
    <row r="903" spans="3:5" x14ac:dyDescent="0.35">
      <c r="C903" s="1">
        <f t="shared" ref="C903:C966" si="14">TIME(0,ROW()-3,0)</f>
        <v>0.625</v>
      </c>
      <c r="D903" s="1" t="str">
        <f>IFERROR(INDEX(Table2[Zeitfenster],MATCH(Zeittafel[[#This Row],[Minute]],Table2[Start],1)),"")</f>
        <v>Schicht 2</v>
      </c>
      <c r="E903" s="4">
        <f>IF(LEFT(Zeittafel[[#This Row],[Zuordnung]],7)="Schicht",COUNTIF($D$7:D903,"Schicht*"),"")</f>
        <v>477</v>
      </c>
    </row>
    <row r="904" spans="3:5" x14ac:dyDescent="0.35">
      <c r="C904" s="1">
        <f t="shared" si="14"/>
        <v>0.62569444444444444</v>
      </c>
      <c r="D904" s="1" t="str">
        <f>IFERROR(INDEX(Table2[Zeitfenster],MATCH(Zeittafel[[#This Row],[Minute]],Table2[Start],1)),"")</f>
        <v>Schicht 2</v>
      </c>
      <c r="E904" s="4">
        <f>IF(LEFT(Zeittafel[[#This Row],[Zuordnung]],7)="Schicht",COUNTIF($D$7:D904,"Schicht*"),"")</f>
        <v>478</v>
      </c>
    </row>
    <row r="905" spans="3:5" x14ac:dyDescent="0.35">
      <c r="C905" s="1">
        <f t="shared" si="14"/>
        <v>0.62638888888888888</v>
      </c>
      <c r="D905" s="1" t="str">
        <f>IFERROR(INDEX(Table2[Zeitfenster],MATCH(Zeittafel[[#This Row],[Minute]],Table2[Start],1)),"")</f>
        <v>Schicht 2</v>
      </c>
      <c r="E905" s="4">
        <f>IF(LEFT(Zeittafel[[#This Row],[Zuordnung]],7)="Schicht",COUNTIF($D$7:D905,"Schicht*"),"")</f>
        <v>479</v>
      </c>
    </row>
    <row r="906" spans="3:5" x14ac:dyDescent="0.35">
      <c r="C906" s="1">
        <f t="shared" si="14"/>
        <v>0.62708333333333333</v>
      </c>
      <c r="D906" s="1" t="str">
        <f>IFERROR(INDEX(Table2[Zeitfenster],MATCH(Zeittafel[[#This Row],[Minute]],Table2[Start],1)),"")</f>
        <v>Schicht 2</v>
      </c>
      <c r="E906" s="4">
        <f>IF(LEFT(Zeittafel[[#This Row],[Zuordnung]],7)="Schicht",COUNTIF($D$7:D906,"Schicht*"),"")</f>
        <v>480</v>
      </c>
    </row>
    <row r="907" spans="3:5" x14ac:dyDescent="0.35">
      <c r="C907" s="1">
        <f t="shared" si="14"/>
        <v>0.62777777777777777</v>
      </c>
      <c r="D907" s="1" t="str">
        <f>IFERROR(INDEX(Table2[Zeitfenster],MATCH(Zeittafel[[#This Row],[Minute]],Table2[Start],1)),"")</f>
        <v>Schicht 2</v>
      </c>
      <c r="E907" s="4">
        <f>IF(LEFT(Zeittafel[[#This Row],[Zuordnung]],7)="Schicht",COUNTIF($D$7:D907,"Schicht*"),"")</f>
        <v>481</v>
      </c>
    </row>
    <row r="908" spans="3:5" x14ac:dyDescent="0.35">
      <c r="C908" s="1">
        <f t="shared" si="14"/>
        <v>0.62847222222222221</v>
      </c>
      <c r="D908" s="1" t="str">
        <f>IFERROR(INDEX(Table2[Zeitfenster],MATCH(Zeittafel[[#This Row],[Minute]],Table2[Start],1)),"")</f>
        <v>Schicht 2</v>
      </c>
      <c r="E908" s="4">
        <f>IF(LEFT(Zeittafel[[#This Row],[Zuordnung]],7)="Schicht",COUNTIF($D$7:D908,"Schicht*"),"")</f>
        <v>482</v>
      </c>
    </row>
    <row r="909" spans="3:5" x14ac:dyDescent="0.35">
      <c r="C909" s="1">
        <f t="shared" si="14"/>
        <v>0.62916666666666665</v>
      </c>
      <c r="D909" s="1" t="str">
        <f>IFERROR(INDEX(Table2[Zeitfenster],MATCH(Zeittafel[[#This Row],[Minute]],Table2[Start],1)),"")</f>
        <v>Schicht 2</v>
      </c>
      <c r="E909" s="4">
        <f>IF(LEFT(Zeittafel[[#This Row],[Zuordnung]],7)="Schicht",COUNTIF($D$7:D909,"Schicht*"),"")</f>
        <v>483</v>
      </c>
    </row>
    <row r="910" spans="3:5" x14ac:dyDescent="0.35">
      <c r="C910" s="1">
        <f t="shared" si="14"/>
        <v>0.62986111111111109</v>
      </c>
      <c r="D910" s="1" t="str">
        <f>IFERROR(INDEX(Table2[Zeitfenster],MATCH(Zeittafel[[#This Row],[Minute]],Table2[Start],1)),"")</f>
        <v>Schicht 2</v>
      </c>
      <c r="E910" s="4">
        <f>IF(LEFT(Zeittafel[[#This Row],[Zuordnung]],7)="Schicht",COUNTIF($D$7:D910,"Schicht*"),"")</f>
        <v>484</v>
      </c>
    </row>
    <row r="911" spans="3:5" x14ac:dyDescent="0.35">
      <c r="C911" s="1">
        <f t="shared" si="14"/>
        <v>0.63055555555555554</v>
      </c>
      <c r="D911" s="1" t="str">
        <f>IFERROR(INDEX(Table2[Zeitfenster],MATCH(Zeittafel[[#This Row],[Minute]],Table2[Start],1)),"")</f>
        <v>Schicht 2</v>
      </c>
      <c r="E911" s="4">
        <f>IF(LEFT(Zeittafel[[#This Row],[Zuordnung]],7)="Schicht",COUNTIF($D$7:D911,"Schicht*"),"")</f>
        <v>485</v>
      </c>
    </row>
    <row r="912" spans="3:5" x14ac:dyDescent="0.35">
      <c r="C912" s="1">
        <f t="shared" si="14"/>
        <v>0.63124999999999998</v>
      </c>
      <c r="D912" s="1" t="str">
        <f>IFERROR(INDEX(Table2[Zeitfenster],MATCH(Zeittafel[[#This Row],[Minute]],Table2[Start],1)),"")</f>
        <v>Schicht 2</v>
      </c>
      <c r="E912" s="4">
        <f>IF(LEFT(Zeittafel[[#This Row],[Zuordnung]],7)="Schicht",COUNTIF($D$7:D912,"Schicht*"),"")</f>
        <v>486</v>
      </c>
    </row>
    <row r="913" spans="3:5" x14ac:dyDescent="0.35">
      <c r="C913" s="1">
        <f t="shared" si="14"/>
        <v>0.63194444444444442</v>
      </c>
      <c r="D913" s="1" t="str">
        <f>IFERROR(INDEX(Table2[Zeitfenster],MATCH(Zeittafel[[#This Row],[Minute]],Table2[Start],1)),"")</f>
        <v>Schicht 2</v>
      </c>
      <c r="E913" s="4">
        <f>IF(LEFT(Zeittafel[[#This Row],[Zuordnung]],7)="Schicht",COUNTIF($D$7:D913,"Schicht*"),"")</f>
        <v>487</v>
      </c>
    </row>
    <row r="914" spans="3:5" x14ac:dyDescent="0.35">
      <c r="C914" s="1">
        <f t="shared" si="14"/>
        <v>0.63263888888888886</v>
      </c>
      <c r="D914" s="1" t="str">
        <f>IFERROR(INDEX(Table2[Zeitfenster],MATCH(Zeittafel[[#This Row],[Minute]],Table2[Start],1)),"")</f>
        <v>Schicht 2</v>
      </c>
      <c r="E914" s="4">
        <f>IF(LEFT(Zeittafel[[#This Row],[Zuordnung]],7)="Schicht",COUNTIF($D$7:D914,"Schicht*"),"")</f>
        <v>488</v>
      </c>
    </row>
    <row r="915" spans="3:5" x14ac:dyDescent="0.35">
      <c r="C915" s="1">
        <f t="shared" si="14"/>
        <v>0.6333333333333333</v>
      </c>
      <c r="D915" s="1" t="str">
        <f>IFERROR(INDEX(Table2[Zeitfenster],MATCH(Zeittafel[[#This Row],[Minute]],Table2[Start],1)),"")</f>
        <v>Schicht 2</v>
      </c>
      <c r="E915" s="4">
        <f>IF(LEFT(Zeittafel[[#This Row],[Zuordnung]],7)="Schicht",COUNTIF($D$7:D915,"Schicht*"),"")</f>
        <v>489</v>
      </c>
    </row>
    <row r="916" spans="3:5" x14ac:dyDescent="0.35">
      <c r="C916" s="1">
        <f t="shared" si="14"/>
        <v>0.63402777777777775</v>
      </c>
      <c r="D916" s="1" t="str">
        <f>IFERROR(INDEX(Table2[Zeitfenster],MATCH(Zeittafel[[#This Row],[Minute]],Table2[Start],1)),"")</f>
        <v>Schicht 2</v>
      </c>
      <c r="E916" s="4">
        <f>IF(LEFT(Zeittafel[[#This Row],[Zuordnung]],7)="Schicht",COUNTIF($D$7:D916,"Schicht*"),"")</f>
        <v>490</v>
      </c>
    </row>
    <row r="917" spans="3:5" x14ac:dyDescent="0.35">
      <c r="C917" s="1">
        <f t="shared" si="14"/>
        <v>0.63472222222222219</v>
      </c>
      <c r="D917" s="1" t="str">
        <f>IFERROR(INDEX(Table2[Zeitfenster],MATCH(Zeittafel[[#This Row],[Minute]],Table2[Start],1)),"")</f>
        <v>Schicht 2</v>
      </c>
      <c r="E917" s="4">
        <f>IF(LEFT(Zeittafel[[#This Row],[Zuordnung]],7)="Schicht",COUNTIF($D$7:D917,"Schicht*"),"")</f>
        <v>491</v>
      </c>
    </row>
    <row r="918" spans="3:5" x14ac:dyDescent="0.35">
      <c r="C918" s="1">
        <f t="shared" si="14"/>
        <v>0.63541666666666663</v>
      </c>
      <c r="D918" s="1" t="str">
        <f>IFERROR(INDEX(Table2[Zeitfenster],MATCH(Zeittafel[[#This Row],[Minute]],Table2[Start],1)),"")</f>
        <v>Schicht 2</v>
      </c>
      <c r="E918" s="4">
        <f>IF(LEFT(Zeittafel[[#This Row],[Zuordnung]],7)="Schicht",COUNTIF($D$7:D918,"Schicht*"),"")</f>
        <v>492</v>
      </c>
    </row>
    <row r="919" spans="3:5" x14ac:dyDescent="0.35">
      <c r="C919" s="1">
        <f t="shared" si="14"/>
        <v>0.63611111111111118</v>
      </c>
      <c r="D919" s="1" t="str">
        <f>IFERROR(INDEX(Table2[Zeitfenster],MATCH(Zeittafel[[#This Row],[Minute]],Table2[Start],1)),"")</f>
        <v>Schicht 2</v>
      </c>
      <c r="E919" s="4">
        <f>IF(LEFT(Zeittafel[[#This Row],[Zuordnung]],7)="Schicht",COUNTIF($D$7:D919,"Schicht*"),"")</f>
        <v>493</v>
      </c>
    </row>
    <row r="920" spans="3:5" x14ac:dyDescent="0.35">
      <c r="C920" s="1">
        <f t="shared" si="14"/>
        <v>0.63680555555555551</v>
      </c>
      <c r="D920" s="1" t="str">
        <f>IFERROR(INDEX(Table2[Zeitfenster],MATCH(Zeittafel[[#This Row],[Minute]],Table2[Start],1)),"")</f>
        <v>Schicht 2</v>
      </c>
      <c r="E920" s="4">
        <f>IF(LEFT(Zeittafel[[#This Row],[Zuordnung]],7)="Schicht",COUNTIF($D$7:D920,"Schicht*"),"")</f>
        <v>494</v>
      </c>
    </row>
    <row r="921" spans="3:5" x14ac:dyDescent="0.35">
      <c r="C921" s="1">
        <f t="shared" si="14"/>
        <v>0.63750000000000007</v>
      </c>
      <c r="D921" s="1" t="str">
        <f>IFERROR(INDEX(Table2[Zeitfenster],MATCH(Zeittafel[[#This Row],[Minute]],Table2[Start],1)),"")</f>
        <v>Schicht 2</v>
      </c>
      <c r="E921" s="4">
        <f>IF(LEFT(Zeittafel[[#This Row],[Zuordnung]],7)="Schicht",COUNTIF($D$7:D921,"Schicht*"),"")</f>
        <v>495</v>
      </c>
    </row>
    <row r="922" spans="3:5" x14ac:dyDescent="0.35">
      <c r="C922" s="1">
        <f t="shared" si="14"/>
        <v>0.6381944444444444</v>
      </c>
      <c r="D922" s="1" t="str">
        <f>IFERROR(INDEX(Table2[Zeitfenster],MATCH(Zeittafel[[#This Row],[Minute]],Table2[Start],1)),"")</f>
        <v>Schicht 2</v>
      </c>
      <c r="E922" s="4">
        <f>IF(LEFT(Zeittafel[[#This Row],[Zuordnung]],7)="Schicht",COUNTIF($D$7:D922,"Schicht*"),"")</f>
        <v>496</v>
      </c>
    </row>
    <row r="923" spans="3:5" x14ac:dyDescent="0.35">
      <c r="C923" s="1">
        <f t="shared" si="14"/>
        <v>0.63888888888888895</v>
      </c>
      <c r="D923" s="1" t="str">
        <f>IFERROR(INDEX(Table2[Zeitfenster],MATCH(Zeittafel[[#This Row],[Minute]],Table2[Start],1)),"")</f>
        <v>Schicht 2</v>
      </c>
      <c r="E923" s="4">
        <f>IF(LEFT(Zeittafel[[#This Row],[Zuordnung]],7)="Schicht",COUNTIF($D$7:D923,"Schicht*"),"")</f>
        <v>497</v>
      </c>
    </row>
    <row r="924" spans="3:5" x14ac:dyDescent="0.35">
      <c r="C924" s="1">
        <f t="shared" si="14"/>
        <v>0.63958333333333328</v>
      </c>
      <c r="D924" s="1" t="str">
        <f>IFERROR(INDEX(Table2[Zeitfenster],MATCH(Zeittafel[[#This Row],[Minute]],Table2[Start],1)),"")</f>
        <v>Schicht 2</v>
      </c>
      <c r="E924" s="4">
        <f>IF(LEFT(Zeittafel[[#This Row],[Zuordnung]],7)="Schicht",COUNTIF($D$7:D924,"Schicht*"),"")</f>
        <v>498</v>
      </c>
    </row>
    <row r="925" spans="3:5" x14ac:dyDescent="0.35">
      <c r="C925" s="1">
        <f t="shared" si="14"/>
        <v>0.64027777777777783</v>
      </c>
      <c r="D925" s="1" t="str">
        <f>IFERROR(INDEX(Table2[Zeitfenster],MATCH(Zeittafel[[#This Row],[Minute]],Table2[Start],1)),"")</f>
        <v>Schicht 2</v>
      </c>
      <c r="E925" s="4">
        <f>IF(LEFT(Zeittafel[[#This Row],[Zuordnung]],7)="Schicht",COUNTIF($D$7:D925,"Schicht*"),"")</f>
        <v>499</v>
      </c>
    </row>
    <row r="926" spans="3:5" x14ac:dyDescent="0.35">
      <c r="C926" s="1">
        <f t="shared" si="14"/>
        <v>0.64097222222222217</v>
      </c>
      <c r="D926" s="1" t="str">
        <f>IFERROR(INDEX(Table2[Zeitfenster],MATCH(Zeittafel[[#This Row],[Minute]],Table2[Start],1)),"")</f>
        <v>Schicht 2</v>
      </c>
      <c r="E926" s="4">
        <f>IF(LEFT(Zeittafel[[#This Row],[Zuordnung]],7)="Schicht",COUNTIF($D$7:D926,"Schicht*"),"")</f>
        <v>500</v>
      </c>
    </row>
    <row r="927" spans="3:5" x14ac:dyDescent="0.35">
      <c r="C927" s="1">
        <f t="shared" si="14"/>
        <v>0.64166666666666672</v>
      </c>
      <c r="D927" s="1" t="str">
        <f>IFERROR(INDEX(Table2[Zeitfenster],MATCH(Zeittafel[[#This Row],[Minute]],Table2[Start],1)),"")</f>
        <v>Schicht 2</v>
      </c>
      <c r="E927" s="4">
        <f>IF(LEFT(Zeittafel[[#This Row],[Zuordnung]],7)="Schicht",COUNTIF($D$7:D927,"Schicht*"),"")</f>
        <v>501</v>
      </c>
    </row>
    <row r="928" spans="3:5" x14ac:dyDescent="0.35">
      <c r="C928" s="1">
        <f t="shared" si="14"/>
        <v>0.64236111111111105</v>
      </c>
      <c r="D928" s="1" t="str">
        <f>IFERROR(INDEX(Table2[Zeitfenster],MATCH(Zeittafel[[#This Row],[Minute]],Table2[Start],1)),"")</f>
        <v>Schicht 2</v>
      </c>
      <c r="E928" s="4">
        <f>IF(LEFT(Zeittafel[[#This Row],[Zuordnung]],7)="Schicht",COUNTIF($D$7:D928,"Schicht*"),"")</f>
        <v>502</v>
      </c>
    </row>
    <row r="929" spans="3:5" x14ac:dyDescent="0.35">
      <c r="C929" s="1">
        <f t="shared" si="14"/>
        <v>0.6430555555555556</v>
      </c>
      <c r="D929" s="1" t="str">
        <f>IFERROR(INDEX(Table2[Zeitfenster],MATCH(Zeittafel[[#This Row],[Minute]],Table2[Start],1)),"")</f>
        <v>Schicht 2</v>
      </c>
      <c r="E929" s="4">
        <f>IF(LEFT(Zeittafel[[#This Row],[Zuordnung]],7)="Schicht",COUNTIF($D$7:D929,"Schicht*"),"")</f>
        <v>503</v>
      </c>
    </row>
    <row r="930" spans="3:5" x14ac:dyDescent="0.35">
      <c r="C930" s="1">
        <f t="shared" si="14"/>
        <v>0.64374999999999993</v>
      </c>
      <c r="D930" s="1" t="str">
        <f>IFERROR(INDEX(Table2[Zeitfenster],MATCH(Zeittafel[[#This Row],[Minute]],Table2[Start],1)),"")</f>
        <v>Schicht 2</v>
      </c>
      <c r="E930" s="4">
        <f>IF(LEFT(Zeittafel[[#This Row],[Zuordnung]],7)="Schicht",COUNTIF($D$7:D930,"Schicht*"),"")</f>
        <v>504</v>
      </c>
    </row>
    <row r="931" spans="3:5" x14ac:dyDescent="0.35">
      <c r="C931" s="1">
        <f t="shared" si="14"/>
        <v>0.64444444444444449</v>
      </c>
      <c r="D931" s="1" t="str">
        <f>IFERROR(INDEX(Table2[Zeitfenster],MATCH(Zeittafel[[#This Row],[Minute]],Table2[Start],1)),"")</f>
        <v>Schicht 2</v>
      </c>
      <c r="E931" s="4">
        <f>IF(LEFT(Zeittafel[[#This Row],[Zuordnung]],7)="Schicht",COUNTIF($D$7:D931,"Schicht*"),"")</f>
        <v>505</v>
      </c>
    </row>
    <row r="932" spans="3:5" x14ac:dyDescent="0.35">
      <c r="C932" s="1">
        <f t="shared" si="14"/>
        <v>0.64513888888888882</v>
      </c>
      <c r="D932" s="1" t="str">
        <f>IFERROR(INDEX(Table2[Zeitfenster],MATCH(Zeittafel[[#This Row],[Minute]],Table2[Start],1)),"")</f>
        <v>Schicht 2</v>
      </c>
      <c r="E932" s="4">
        <f>IF(LEFT(Zeittafel[[#This Row],[Zuordnung]],7)="Schicht",COUNTIF($D$7:D932,"Schicht*"),"")</f>
        <v>506</v>
      </c>
    </row>
    <row r="933" spans="3:5" x14ac:dyDescent="0.35">
      <c r="C933" s="1">
        <f t="shared" si="14"/>
        <v>0.64583333333333337</v>
      </c>
      <c r="D933" s="1" t="str">
        <f>IFERROR(INDEX(Table2[Zeitfenster],MATCH(Zeittafel[[#This Row],[Minute]],Table2[Start],1)),"")</f>
        <v>Schicht 2</v>
      </c>
      <c r="E933" s="4">
        <f>IF(LEFT(Zeittafel[[#This Row],[Zuordnung]],7)="Schicht",COUNTIF($D$7:D933,"Schicht*"),"")</f>
        <v>507</v>
      </c>
    </row>
    <row r="934" spans="3:5" x14ac:dyDescent="0.35">
      <c r="C934" s="1">
        <f t="shared" si="14"/>
        <v>0.64652777777777781</v>
      </c>
      <c r="D934" s="1" t="str">
        <f>IFERROR(INDEX(Table2[Zeitfenster],MATCH(Zeittafel[[#This Row],[Minute]],Table2[Start],1)),"")</f>
        <v>Schicht 2</v>
      </c>
      <c r="E934" s="4">
        <f>IF(LEFT(Zeittafel[[#This Row],[Zuordnung]],7)="Schicht",COUNTIF($D$7:D934,"Schicht*"),"")</f>
        <v>508</v>
      </c>
    </row>
    <row r="935" spans="3:5" x14ac:dyDescent="0.35">
      <c r="C935" s="1">
        <f t="shared" si="14"/>
        <v>0.64722222222222225</v>
      </c>
      <c r="D935" s="1" t="str">
        <f>IFERROR(INDEX(Table2[Zeitfenster],MATCH(Zeittafel[[#This Row],[Minute]],Table2[Start],1)),"")</f>
        <v>Schicht 2</v>
      </c>
      <c r="E935" s="4">
        <f>IF(LEFT(Zeittafel[[#This Row],[Zuordnung]],7)="Schicht",COUNTIF($D$7:D935,"Schicht*"),"")</f>
        <v>509</v>
      </c>
    </row>
    <row r="936" spans="3:5" x14ac:dyDescent="0.35">
      <c r="C936" s="1">
        <f t="shared" si="14"/>
        <v>0.6479166666666667</v>
      </c>
      <c r="D936" s="1" t="str">
        <f>IFERROR(INDEX(Table2[Zeitfenster],MATCH(Zeittafel[[#This Row],[Minute]],Table2[Start],1)),"")</f>
        <v>Schicht 2</v>
      </c>
      <c r="E936" s="4">
        <f>IF(LEFT(Zeittafel[[#This Row],[Zuordnung]],7)="Schicht",COUNTIF($D$7:D936,"Schicht*"),"")</f>
        <v>510</v>
      </c>
    </row>
    <row r="937" spans="3:5" x14ac:dyDescent="0.35">
      <c r="C937" s="1">
        <f t="shared" si="14"/>
        <v>0.64861111111111114</v>
      </c>
      <c r="D937" s="1" t="str">
        <f>IFERROR(INDEX(Table2[Zeitfenster],MATCH(Zeittafel[[#This Row],[Minute]],Table2[Start],1)),"")</f>
        <v>Schicht 2</v>
      </c>
      <c r="E937" s="4">
        <f>IF(LEFT(Zeittafel[[#This Row],[Zuordnung]],7)="Schicht",COUNTIF($D$7:D937,"Schicht*"),"")</f>
        <v>511</v>
      </c>
    </row>
    <row r="938" spans="3:5" x14ac:dyDescent="0.35">
      <c r="C938" s="1">
        <f t="shared" si="14"/>
        <v>0.64930555555555558</v>
      </c>
      <c r="D938" s="1" t="str">
        <f>IFERROR(INDEX(Table2[Zeitfenster],MATCH(Zeittafel[[#This Row],[Minute]],Table2[Start],1)),"")</f>
        <v>Schicht 2</v>
      </c>
      <c r="E938" s="4">
        <f>IF(LEFT(Zeittafel[[#This Row],[Zuordnung]],7)="Schicht",COUNTIF($D$7:D938,"Schicht*"),"")</f>
        <v>512</v>
      </c>
    </row>
    <row r="939" spans="3:5" x14ac:dyDescent="0.35">
      <c r="C939" s="1">
        <f t="shared" si="14"/>
        <v>0.65</v>
      </c>
      <c r="D939" s="1" t="str">
        <f>IFERROR(INDEX(Table2[Zeitfenster],MATCH(Zeittafel[[#This Row],[Minute]],Table2[Start],1)),"")</f>
        <v>Schicht 2</v>
      </c>
      <c r="E939" s="4">
        <f>IF(LEFT(Zeittafel[[#This Row],[Zuordnung]],7)="Schicht",COUNTIF($D$7:D939,"Schicht*"),"")</f>
        <v>513</v>
      </c>
    </row>
    <row r="940" spans="3:5" x14ac:dyDescent="0.35">
      <c r="C940" s="1">
        <f t="shared" si="14"/>
        <v>0.65069444444444446</v>
      </c>
      <c r="D940" s="1" t="str">
        <f>IFERROR(INDEX(Table2[Zeitfenster],MATCH(Zeittafel[[#This Row],[Minute]],Table2[Start],1)),"")</f>
        <v>Schicht 2</v>
      </c>
      <c r="E940" s="4">
        <f>IF(LEFT(Zeittafel[[#This Row],[Zuordnung]],7)="Schicht",COUNTIF($D$7:D940,"Schicht*"),"")</f>
        <v>514</v>
      </c>
    </row>
    <row r="941" spans="3:5" x14ac:dyDescent="0.35">
      <c r="C941" s="1">
        <f t="shared" si="14"/>
        <v>0.65138888888888891</v>
      </c>
      <c r="D941" s="1" t="str">
        <f>IFERROR(INDEX(Table2[Zeitfenster],MATCH(Zeittafel[[#This Row],[Minute]],Table2[Start],1)),"")</f>
        <v>Schicht 2</v>
      </c>
      <c r="E941" s="4">
        <f>IF(LEFT(Zeittafel[[#This Row],[Zuordnung]],7)="Schicht",COUNTIF($D$7:D941,"Schicht*"),"")</f>
        <v>515</v>
      </c>
    </row>
    <row r="942" spans="3:5" x14ac:dyDescent="0.35">
      <c r="C942" s="1">
        <f t="shared" si="14"/>
        <v>0.65208333333333335</v>
      </c>
      <c r="D942" s="1" t="str">
        <f>IFERROR(INDEX(Table2[Zeitfenster],MATCH(Zeittafel[[#This Row],[Minute]],Table2[Start],1)),"")</f>
        <v>Schicht 2</v>
      </c>
      <c r="E942" s="4">
        <f>IF(LEFT(Zeittafel[[#This Row],[Zuordnung]],7)="Schicht",COUNTIF($D$7:D942,"Schicht*"),"")</f>
        <v>516</v>
      </c>
    </row>
    <row r="943" spans="3:5" x14ac:dyDescent="0.35">
      <c r="C943" s="1">
        <f t="shared" si="14"/>
        <v>0.65277777777777779</v>
      </c>
      <c r="D943" s="1" t="str">
        <f>IFERROR(INDEX(Table2[Zeitfenster],MATCH(Zeittafel[[#This Row],[Minute]],Table2[Start],1)),"")</f>
        <v>Schicht 2</v>
      </c>
      <c r="E943" s="4">
        <f>IF(LEFT(Zeittafel[[#This Row],[Zuordnung]],7)="Schicht",COUNTIF($D$7:D943,"Schicht*"),"")</f>
        <v>517</v>
      </c>
    </row>
    <row r="944" spans="3:5" x14ac:dyDescent="0.35">
      <c r="C944" s="1">
        <f t="shared" si="14"/>
        <v>0.65347222222222223</v>
      </c>
      <c r="D944" s="1" t="str">
        <f>IFERROR(INDEX(Table2[Zeitfenster],MATCH(Zeittafel[[#This Row],[Minute]],Table2[Start],1)),"")</f>
        <v>Schicht 2</v>
      </c>
      <c r="E944" s="4">
        <f>IF(LEFT(Zeittafel[[#This Row],[Zuordnung]],7)="Schicht",COUNTIF($D$7:D944,"Schicht*"),"")</f>
        <v>518</v>
      </c>
    </row>
    <row r="945" spans="3:5" x14ac:dyDescent="0.35">
      <c r="C945" s="1">
        <f t="shared" si="14"/>
        <v>0.65416666666666667</v>
      </c>
      <c r="D945" s="1" t="str">
        <f>IFERROR(INDEX(Table2[Zeitfenster],MATCH(Zeittafel[[#This Row],[Minute]],Table2[Start],1)),"")</f>
        <v>Schicht 2</v>
      </c>
      <c r="E945" s="4">
        <f>IF(LEFT(Zeittafel[[#This Row],[Zuordnung]],7)="Schicht",COUNTIF($D$7:D945,"Schicht*"),"")</f>
        <v>519</v>
      </c>
    </row>
    <row r="946" spans="3:5" x14ac:dyDescent="0.35">
      <c r="C946" s="1">
        <f t="shared" si="14"/>
        <v>0.65486111111111112</v>
      </c>
      <c r="D946" s="1" t="str">
        <f>IFERROR(INDEX(Table2[Zeitfenster],MATCH(Zeittafel[[#This Row],[Minute]],Table2[Start],1)),"")</f>
        <v>Schicht 2</v>
      </c>
      <c r="E946" s="4">
        <f>IF(LEFT(Zeittafel[[#This Row],[Zuordnung]],7)="Schicht",COUNTIF($D$7:D946,"Schicht*"),"")</f>
        <v>520</v>
      </c>
    </row>
    <row r="947" spans="3:5" x14ac:dyDescent="0.35">
      <c r="C947" s="1">
        <f t="shared" si="14"/>
        <v>0.65555555555555556</v>
      </c>
      <c r="D947" s="1" t="str">
        <f>IFERROR(INDEX(Table2[Zeitfenster],MATCH(Zeittafel[[#This Row],[Minute]],Table2[Start],1)),"")</f>
        <v>Schicht 2</v>
      </c>
      <c r="E947" s="4">
        <f>IF(LEFT(Zeittafel[[#This Row],[Zuordnung]],7)="Schicht",COUNTIF($D$7:D947,"Schicht*"),"")</f>
        <v>521</v>
      </c>
    </row>
    <row r="948" spans="3:5" x14ac:dyDescent="0.35">
      <c r="C948" s="1">
        <f t="shared" si="14"/>
        <v>0.65625</v>
      </c>
      <c r="D948" s="1" t="str">
        <f>IFERROR(INDEX(Table2[Zeitfenster],MATCH(Zeittafel[[#This Row],[Minute]],Table2[Start],1)),"")</f>
        <v>Schicht 2</v>
      </c>
      <c r="E948" s="4">
        <f>IF(LEFT(Zeittafel[[#This Row],[Zuordnung]],7)="Schicht",COUNTIF($D$7:D948,"Schicht*"),"")</f>
        <v>522</v>
      </c>
    </row>
    <row r="949" spans="3:5" x14ac:dyDescent="0.35">
      <c r="C949" s="1">
        <f t="shared" si="14"/>
        <v>0.65694444444444444</v>
      </c>
      <c r="D949" s="1" t="str">
        <f>IFERROR(INDEX(Table2[Zeitfenster],MATCH(Zeittafel[[#This Row],[Minute]],Table2[Start],1)),"")</f>
        <v>Schicht 2</v>
      </c>
      <c r="E949" s="4">
        <f>IF(LEFT(Zeittafel[[#This Row],[Zuordnung]],7)="Schicht",COUNTIF($D$7:D949,"Schicht*"),"")</f>
        <v>523</v>
      </c>
    </row>
    <row r="950" spans="3:5" x14ac:dyDescent="0.35">
      <c r="C950" s="1">
        <f t="shared" si="14"/>
        <v>0.65763888888888888</v>
      </c>
      <c r="D950" s="1" t="str">
        <f>IFERROR(INDEX(Table2[Zeitfenster],MATCH(Zeittafel[[#This Row],[Minute]],Table2[Start],1)),"")</f>
        <v>Schicht 2</v>
      </c>
      <c r="E950" s="4">
        <f>IF(LEFT(Zeittafel[[#This Row],[Zuordnung]],7)="Schicht",COUNTIF($D$7:D950,"Schicht*"),"")</f>
        <v>524</v>
      </c>
    </row>
    <row r="951" spans="3:5" x14ac:dyDescent="0.35">
      <c r="C951" s="1">
        <f t="shared" si="14"/>
        <v>0.65833333333333333</v>
      </c>
      <c r="D951" s="1" t="str">
        <f>IFERROR(INDEX(Table2[Zeitfenster],MATCH(Zeittafel[[#This Row],[Minute]],Table2[Start],1)),"")</f>
        <v>Schicht 2</v>
      </c>
      <c r="E951" s="4">
        <f>IF(LEFT(Zeittafel[[#This Row],[Zuordnung]],7)="Schicht",COUNTIF($D$7:D951,"Schicht*"),"")</f>
        <v>525</v>
      </c>
    </row>
    <row r="952" spans="3:5" x14ac:dyDescent="0.35">
      <c r="C952" s="1">
        <f t="shared" si="14"/>
        <v>0.65902777777777777</v>
      </c>
      <c r="D952" s="1" t="str">
        <f>IFERROR(INDEX(Table2[Zeitfenster],MATCH(Zeittafel[[#This Row],[Minute]],Table2[Start],1)),"")</f>
        <v>Schicht 2</v>
      </c>
      <c r="E952" s="4">
        <f>IF(LEFT(Zeittafel[[#This Row],[Zuordnung]],7)="Schicht",COUNTIF($D$7:D952,"Schicht*"),"")</f>
        <v>526</v>
      </c>
    </row>
    <row r="953" spans="3:5" x14ac:dyDescent="0.35">
      <c r="C953" s="1">
        <f t="shared" si="14"/>
        <v>0.65972222222222221</v>
      </c>
      <c r="D953" s="1" t="str">
        <f>IFERROR(INDEX(Table2[Zeitfenster],MATCH(Zeittafel[[#This Row],[Minute]],Table2[Start],1)),"")</f>
        <v>Schicht 2</v>
      </c>
      <c r="E953" s="4">
        <f>IF(LEFT(Zeittafel[[#This Row],[Zuordnung]],7)="Schicht",COUNTIF($D$7:D953,"Schicht*"),"")</f>
        <v>527</v>
      </c>
    </row>
    <row r="954" spans="3:5" x14ac:dyDescent="0.35">
      <c r="C954" s="1">
        <f t="shared" si="14"/>
        <v>0.66041666666666665</v>
      </c>
      <c r="D954" s="1" t="str">
        <f>IFERROR(INDEX(Table2[Zeitfenster],MATCH(Zeittafel[[#This Row],[Minute]],Table2[Start],1)),"")</f>
        <v>Schicht 2</v>
      </c>
      <c r="E954" s="4">
        <f>IF(LEFT(Zeittafel[[#This Row],[Zuordnung]],7)="Schicht",COUNTIF($D$7:D954,"Schicht*"),"")</f>
        <v>528</v>
      </c>
    </row>
    <row r="955" spans="3:5" x14ac:dyDescent="0.35">
      <c r="C955" s="1">
        <f t="shared" si="14"/>
        <v>0.66111111111111109</v>
      </c>
      <c r="D955" s="1" t="str">
        <f>IFERROR(INDEX(Table2[Zeitfenster],MATCH(Zeittafel[[#This Row],[Minute]],Table2[Start],1)),"")</f>
        <v>Schicht 2</v>
      </c>
      <c r="E955" s="4">
        <f>IF(LEFT(Zeittafel[[#This Row],[Zuordnung]],7)="Schicht",COUNTIF($D$7:D955,"Schicht*"),"")</f>
        <v>529</v>
      </c>
    </row>
    <row r="956" spans="3:5" x14ac:dyDescent="0.35">
      <c r="C956" s="1">
        <f t="shared" si="14"/>
        <v>0.66180555555555554</v>
      </c>
      <c r="D956" s="1" t="str">
        <f>IFERROR(INDEX(Table2[Zeitfenster],MATCH(Zeittafel[[#This Row],[Minute]],Table2[Start],1)),"")</f>
        <v>Schicht 2</v>
      </c>
      <c r="E956" s="4">
        <f>IF(LEFT(Zeittafel[[#This Row],[Zuordnung]],7)="Schicht",COUNTIF($D$7:D956,"Schicht*"),"")</f>
        <v>530</v>
      </c>
    </row>
    <row r="957" spans="3:5" x14ac:dyDescent="0.35">
      <c r="C957" s="1">
        <f t="shared" si="14"/>
        <v>0.66249999999999998</v>
      </c>
      <c r="D957" s="1" t="str">
        <f>IFERROR(INDEX(Table2[Zeitfenster],MATCH(Zeittafel[[#This Row],[Minute]],Table2[Start],1)),"")</f>
        <v>Schicht 2</v>
      </c>
      <c r="E957" s="4">
        <f>IF(LEFT(Zeittafel[[#This Row],[Zuordnung]],7)="Schicht",COUNTIF($D$7:D957,"Schicht*"),"")</f>
        <v>531</v>
      </c>
    </row>
    <row r="958" spans="3:5" x14ac:dyDescent="0.35">
      <c r="C958" s="1">
        <f t="shared" si="14"/>
        <v>0.66319444444444442</v>
      </c>
      <c r="D958" s="1" t="str">
        <f>IFERROR(INDEX(Table2[Zeitfenster],MATCH(Zeittafel[[#This Row],[Minute]],Table2[Start],1)),"")</f>
        <v>Schicht 2</v>
      </c>
      <c r="E958" s="4">
        <f>IF(LEFT(Zeittafel[[#This Row],[Zuordnung]],7)="Schicht",COUNTIF($D$7:D958,"Schicht*"),"")</f>
        <v>532</v>
      </c>
    </row>
    <row r="959" spans="3:5" x14ac:dyDescent="0.35">
      <c r="C959" s="1">
        <f t="shared" si="14"/>
        <v>0.66388888888888886</v>
      </c>
      <c r="D959" s="1" t="str">
        <f>IFERROR(INDEX(Table2[Zeitfenster],MATCH(Zeittafel[[#This Row],[Minute]],Table2[Start],1)),"")</f>
        <v>Schicht 2</v>
      </c>
      <c r="E959" s="4">
        <f>IF(LEFT(Zeittafel[[#This Row],[Zuordnung]],7)="Schicht",COUNTIF($D$7:D959,"Schicht*"),"")</f>
        <v>533</v>
      </c>
    </row>
    <row r="960" spans="3:5" x14ac:dyDescent="0.35">
      <c r="C960" s="1">
        <f t="shared" si="14"/>
        <v>0.6645833333333333</v>
      </c>
      <c r="D960" s="1" t="str">
        <f>IFERROR(INDEX(Table2[Zeitfenster],MATCH(Zeittafel[[#This Row],[Minute]],Table2[Start],1)),"")</f>
        <v>Schicht 2</v>
      </c>
      <c r="E960" s="4">
        <f>IF(LEFT(Zeittafel[[#This Row],[Zuordnung]],7)="Schicht",COUNTIF($D$7:D960,"Schicht*"),"")</f>
        <v>534</v>
      </c>
    </row>
    <row r="961" spans="3:5" x14ac:dyDescent="0.35">
      <c r="C961" s="1">
        <f t="shared" si="14"/>
        <v>0.66527777777777775</v>
      </c>
      <c r="D961" s="1" t="str">
        <f>IFERROR(INDEX(Table2[Zeitfenster],MATCH(Zeittafel[[#This Row],[Minute]],Table2[Start],1)),"")</f>
        <v>Schicht 2</v>
      </c>
      <c r="E961" s="4">
        <f>IF(LEFT(Zeittafel[[#This Row],[Zuordnung]],7)="Schicht",COUNTIF($D$7:D961,"Schicht*"),"")</f>
        <v>535</v>
      </c>
    </row>
    <row r="962" spans="3:5" x14ac:dyDescent="0.35">
      <c r="C962" s="1">
        <f t="shared" si="14"/>
        <v>0.66597222222222219</v>
      </c>
      <c r="D962" s="1" t="str">
        <f>IFERROR(INDEX(Table2[Zeitfenster],MATCH(Zeittafel[[#This Row],[Minute]],Table2[Start],1)),"")</f>
        <v>Schicht 2</v>
      </c>
      <c r="E962" s="4">
        <f>IF(LEFT(Zeittafel[[#This Row],[Zuordnung]],7)="Schicht",COUNTIF($D$7:D962,"Schicht*"),"")</f>
        <v>536</v>
      </c>
    </row>
    <row r="963" spans="3:5" x14ac:dyDescent="0.35">
      <c r="C963" s="1">
        <f t="shared" si="14"/>
        <v>0.66666666666666663</v>
      </c>
      <c r="D963" s="1" t="str">
        <f>IFERROR(INDEX(Table2[Zeitfenster],MATCH(Zeittafel[[#This Row],[Minute]],Table2[Start],1)),"")</f>
        <v>Schicht 2</v>
      </c>
      <c r="E963" s="4">
        <f>IF(LEFT(Zeittafel[[#This Row],[Zuordnung]],7)="Schicht",COUNTIF($D$7:D963,"Schicht*"),"")</f>
        <v>537</v>
      </c>
    </row>
    <row r="964" spans="3:5" x14ac:dyDescent="0.35">
      <c r="C964" s="1">
        <f t="shared" si="14"/>
        <v>0.66736111111111107</v>
      </c>
      <c r="D964" s="1" t="str">
        <f>IFERROR(INDEX(Table2[Zeitfenster],MATCH(Zeittafel[[#This Row],[Minute]],Table2[Start],1)),"")</f>
        <v>Schicht 2</v>
      </c>
      <c r="E964" s="4">
        <f>IF(LEFT(Zeittafel[[#This Row],[Zuordnung]],7)="Schicht",COUNTIF($D$7:D964,"Schicht*"),"")</f>
        <v>538</v>
      </c>
    </row>
    <row r="965" spans="3:5" x14ac:dyDescent="0.35">
      <c r="C965" s="1">
        <f t="shared" si="14"/>
        <v>0.66805555555555562</v>
      </c>
      <c r="D965" s="1" t="str">
        <f>IFERROR(INDEX(Table2[Zeitfenster],MATCH(Zeittafel[[#This Row],[Minute]],Table2[Start],1)),"")</f>
        <v>Schicht 2</v>
      </c>
      <c r="E965" s="4">
        <f>IF(LEFT(Zeittafel[[#This Row],[Zuordnung]],7)="Schicht",COUNTIF($D$7:D965,"Schicht*"),"")</f>
        <v>539</v>
      </c>
    </row>
    <row r="966" spans="3:5" x14ac:dyDescent="0.35">
      <c r="C966" s="1">
        <f t="shared" si="14"/>
        <v>0.66875000000000007</v>
      </c>
      <c r="D966" s="1" t="str">
        <f>IFERROR(INDEX(Table2[Zeitfenster],MATCH(Zeittafel[[#This Row],[Minute]],Table2[Start],1)),"")</f>
        <v>Schicht 2</v>
      </c>
      <c r="E966" s="4">
        <f>IF(LEFT(Zeittafel[[#This Row],[Zuordnung]],7)="Schicht",COUNTIF($D$7:D966,"Schicht*"),"")</f>
        <v>540</v>
      </c>
    </row>
    <row r="967" spans="3:5" x14ac:dyDescent="0.35">
      <c r="C967" s="1">
        <f t="shared" ref="C967:C1030" si="15">TIME(0,ROW()-3,0)</f>
        <v>0.6694444444444444</v>
      </c>
      <c r="D967" s="1" t="str">
        <f>IFERROR(INDEX(Table2[Zeitfenster],MATCH(Zeittafel[[#This Row],[Minute]],Table2[Start],1)),"")</f>
        <v>Schicht 2</v>
      </c>
      <c r="E967" s="4">
        <f>IF(LEFT(Zeittafel[[#This Row],[Zuordnung]],7)="Schicht",COUNTIF($D$7:D967,"Schicht*"),"")</f>
        <v>541</v>
      </c>
    </row>
    <row r="968" spans="3:5" x14ac:dyDescent="0.35">
      <c r="C968" s="1">
        <f t="shared" si="15"/>
        <v>0.67013888888888884</v>
      </c>
      <c r="D968" s="1" t="str">
        <f>IFERROR(INDEX(Table2[Zeitfenster],MATCH(Zeittafel[[#This Row],[Minute]],Table2[Start],1)),"")</f>
        <v>Schicht 2</v>
      </c>
      <c r="E968" s="4">
        <f>IF(LEFT(Zeittafel[[#This Row],[Zuordnung]],7)="Schicht",COUNTIF($D$7:D968,"Schicht*"),"")</f>
        <v>542</v>
      </c>
    </row>
    <row r="969" spans="3:5" x14ac:dyDescent="0.35">
      <c r="C969" s="1">
        <f t="shared" si="15"/>
        <v>0.67083333333333339</v>
      </c>
      <c r="D969" s="1" t="str">
        <f>IFERROR(INDEX(Table2[Zeitfenster],MATCH(Zeittafel[[#This Row],[Minute]],Table2[Start],1)),"")</f>
        <v>Schicht 2</v>
      </c>
      <c r="E969" s="4">
        <f>IF(LEFT(Zeittafel[[#This Row],[Zuordnung]],7)="Schicht",COUNTIF($D$7:D969,"Schicht*"),"")</f>
        <v>543</v>
      </c>
    </row>
    <row r="970" spans="3:5" x14ac:dyDescent="0.35">
      <c r="C970" s="1">
        <f t="shared" si="15"/>
        <v>0.67152777777777783</v>
      </c>
      <c r="D970" s="1" t="str">
        <f>IFERROR(INDEX(Table2[Zeitfenster],MATCH(Zeittafel[[#This Row],[Minute]],Table2[Start],1)),"")</f>
        <v>Schicht 2</v>
      </c>
      <c r="E970" s="4">
        <f>IF(LEFT(Zeittafel[[#This Row],[Zuordnung]],7)="Schicht",COUNTIF($D$7:D970,"Schicht*"),"")</f>
        <v>544</v>
      </c>
    </row>
    <row r="971" spans="3:5" x14ac:dyDescent="0.35">
      <c r="C971" s="1">
        <f t="shared" si="15"/>
        <v>0.67222222222222217</v>
      </c>
      <c r="D971" s="1" t="str">
        <f>IFERROR(INDEX(Table2[Zeitfenster],MATCH(Zeittafel[[#This Row],[Minute]],Table2[Start],1)),"")</f>
        <v>Schicht 2</v>
      </c>
      <c r="E971" s="4">
        <f>IF(LEFT(Zeittafel[[#This Row],[Zuordnung]],7)="Schicht",COUNTIF($D$7:D971,"Schicht*"),"")</f>
        <v>545</v>
      </c>
    </row>
    <row r="972" spans="3:5" x14ac:dyDescent="0.35">
      <c r="C972" s="1">
        <f t="shared" si="15"/>
        <v>0.67291666666666661</v>
      </c>
      <c r="D972" s="1" t="str">
        <f>IFERROR(INDEX(Table2[Zeitfenster],MATCH(Zeittafel[[#This Row],[Minute]],Table2[Start],1)),"")</f>
        <v>Schicht 2</v>
      </c>
      <c r="E972" s="4">
        <f>IF(LEFT(Zeittafel[[#This Row],[Zuordnung]],7)="Schicht",COUNTIF($D$7:D972,"Schicht*"),"")</f>
        <v>546</v>
      </c>
    </row>
    <row r="973" spans="3:5" x14ac:dyDescent="0.35">
      <c r="C973" s="1">
        <f t="shared" si="15"/>
        <v>0.67361111111111116</v>
      </c>
      <c r="D973" s="1" t="str">
        <f>IFERROR(INDEX(Table2[Zeitfenster],MATCH(Zeittafel[[#This Row],[Minute]],Table2[Start],1)),"")</f>
        <v>Schicht 2</v>
      </c>
      <c r="E973" s="4">
        <f>IF(LEFT(Zeittafel[[#This Row],[Zuordnung]],7)="Schicht",COUNTIF($D$7:D973,"Schicht*"),"")</f>
        <v>547</v>
      </c>
    </row>
    <row r="974" spans="3:5" x14ac:dyDescent="0.35">
      <c r="C974" s="1">
        <f t="shared" si="15"/>
        <v>0.6743055555555556</v>
      </c>
      <c r="D974" s="1" t="str">
        <f>IFERROR(INDEX(Table2[Zeitfenster],MATCH(Zeittafel[[#This Row],[Minute]],Table2[Start],1)),"")</f>
        <v>Schicht 2</v>
      </c>
      <c r="E974" s="4">
        <f>IF(LEFT(Zeittafel[[#This Row],[Zuordnung]],7)="Schicht",COUNTIF($D$7:D974,"Schicht*"),"")</f>
        <v>548</v>
      </c>
    </row>
    <row r="975" spans="3:5" x14ac:dyDescent="0.35">
      <c r="C975" s="1">
        <f t="shared" si="15"/>
        <v>0.67499999999999993</v>
      </c>
      <c r="D975" s="1" t="str">
        <f>IFERROR(INDEX(Table2[Zeitfenster],MATCH(Zeittafel[[#This Row],[Minute]],Table2[Start],1)),"")</f>
        <v>Schicht 2</v>
      </c>
      <c r="E975" s="4">
        <f>IF(LEFT(Zeittafel[[#This Row],[Zuordnung]],7)="Schicht",COUNTIF($D$7:D975,"Schicht*"),"")</f>
        <v>549</v>
      </c>
    </row>
    <row r="976" spans="3:5" x14ac:dyDescent="0.35">
      <c r="C976" s="1">
        <f t="shared" si="15"/>
        <v>0.67569444444444438</v>
      </c>
      <c r="D976" s="1" t="str">
        <f>IFERROR(INDEX(Table2[Zeitfenster],MATCH(Zeittafel[[#This Row],[Minute]],Table2[Start],1)),"")</f>
        <v>Schicht 2</v>
      </c>
      <c r="E976" s="4">
        <f>IF(LEFT(Zeittafel[[#This Row],[Zuordnung]],7)="Schicht",COUNTIF($D$7:D976,"Schicht*"),"")</f>
        <v>550</v>
      </c>
    </row>
    <row r="977" spans="3:5" x14ac:dyDescent="0.35">
      <c r="C977" s="1">
        <f t="shared" si="15"/>
        <v>0.67638888888888893</v>
      </c>
      <c r="D977" s="1" t="str">
        <f>IFERROR(INDEX(Table2[Zeitfenster],MATCH(Zeittafel[[#This Row],[Minute]],Table2[Start],1)),"")</f>
        <v>Schicht 2</v>
      </c>
      <c r="E977" s="4">
        <f>IF(LEFT(Zeittafel[[#This Row],[Zuordnung]],7)="Schicht",COUNTIF($D$7:D977,"Schicht*"),"")</f>
        <v>551</v>
      </c>
    </row>
    <row r="978" spans="3:5" x14ac:dyDescent="0.35">
      <c r="C978" s="1">
        <f t="shared" si="15"/>
        <v>0.67708333333333337</v>
      </c>
      <c r="D978" s="1" t="str">
        <f>IFERROR(INDEX(Table2[Zeitfenster],MATCH(Zeittafel[[#This Row],[Minute]],Table2[Start],1)),"")</f>
        <v>Schicht 2</v>
      </c>
      <c r="E978" s="4">
        <f>IF(LEFT(Zeittafel[[#This Row],[Zuordnung]],7)="Schicht",COUNTIF($D$7:D978,"Schicht*"),"")</f>
        <v>552</v>
      </c>
    </row>
    <row r="979" spans="3:5" x14ac:dyDescent="0.35">
      <c r="C979" s="1">
        <f t="shared" si="15"/>
        <v>0.6777777777777777</v>
      </c>
      <c r="D979" s="1" t="str">
        <f>IFERROR(INDEX(Table2[Zeitfenster],MATCH(Zeittafel[[#This Row],[Minute]],Table2[Start],1)),"")</f>
        <v>Schicht 2</v>
      </c>
      <c r="E979" s="4">
        <f>IF(LEFT(Zeittafel[[#This Row],[Zuordnung]],7)="Schicht",COUNTIF($D$7:D979,"Schicht*"),"")</f>
        <v>553</v>
      </c>
    </row>
    <row r="980" spans="3:5" x14ac:dyDescent="0.35">
      <c r="C980" s="1">
        <f t="shared" si="15"/>
        <v>0.67847222222222225</v>
      </c>
      <c r="D980" s="1" t="str">
        <f>IFERROR(INDEX(Table2[Zeitfenster],MATCH(Zeittafel[[#This Row],[Minute]],Table2[Start],1)),"")</f>
        <v>Schicht 2</v>
      </c>
      <c r="E980" s="4">
        <f>IF(LEFT(Zeittafel[[#This Row],[Zuordnung]],7)="Schicht",COUNTIF($D$7:D980,"Schicht*"),"")</f>
        <v>554</v>
      </c>
    </row>
    <row r="981" spans="3:5" x14ac:dyDescent="0.35">
      <c r="C981" s="1">
        <f t="shared" si="15"/>
        <v>0.6791666666666667</v>
      </c>
      <c r="D981" s="1" t="str">
        <f>IFERROR(INDEX(Table2[Zeitfenster],MATCH(Zeittafel[[#This Row],[Minute]],Table2[Start],1)),"")</f>
        <v>Schicht 2</v>
      </c>
      <c r="E981" s="4">
        <f>IF(LEFT(Zeittafel[[#This Row],[Zuordnung]],7)="Schicht",COUNTIF($D$7:D981,"Schicht*"),"")</f>
        <v>555</v>
      </c>
    </row>
    <row r="982" spans="3:5" x14ac:dyDescent="0.35">
      <c r="C982" s="1">
        <f t="shared" si="15"/>
        <v>0.67986111111111114</v>
      </c>
      <c r="D982" s="1" t="str">
        <f>IFERROR(INDEX(Table2[Zeitfenster],MATCH(Zeittafel[[#This Row],[Minute]],Table2[Start],1)),"")</f>
        <v>Schicht 2</v>
      </c>
      <c r="E982" s="4">
        <f>IF(LEFT(Zeittafel[[#This Row],[Zuordnung]],7)="Schicht",COUNTIF($D$7:D982,"Schicht*"),"")</f>
        <v>556</v>
      </c>
    </row>
    <row r="983" spans="3:5" x14ac:dyDescent="0.35">
      <c r="C983" s="1">
        <f t="shared" si="15"/>
        <v>0.68055555555555547</v>
      </c>
      <c r="D983" s="1" t="str">
        <f>IFERROR(INDEX(Table2[Zeitfenster],MATCH(Zeittafel[[#This Row],[Minute]],Table2[Start],1)),"")</f>
        <v>Schicht 2</v>
      </c>
      <c r="E983" s="4">
        <f>IF(LEFT(Zeittafel[[#This Row],[Zuordnung]],7)="Schicht",COUNTIF($D$7:D983,"Schicht*"),"")</f>
        <v>557</v>
      </c>
    </row>
    <row r="984" spans="3:5" x14ac:dyDescent="0.35">
      <c r="C984" s="1">
        <f t="shared" si="15"/>
        <v>0.68125000000000002</v>
      </c>
      <c r="D984" s="1" t="str">
        <f>IFERROR(INDEX(Table2[Zeitfenster],MATCH(Zeittafel[[#This Row],[Minute]],Table2[Start],1)),"")</f>
        <v>Schicht 2</v>
      </c>
      <c r="E984" s="4">
        <f>IF(LEFT(Zeittafel[[#This Row],[Zuordnung]],7)="Schicht",COUNTIF($D$7:D984,"Schicht*"),"")</f>
        <v>558</v>
      </c>
    </row>
    <row r="985" spans="3:5" x14ac:dyDescent="0.35">
      <c r="C985" s="1">
        <f t="shared" si="15"/>
        <v>0.68194444444444446</v>
      </c>
      <c r="D985" s="1" t="str">
        <f>IFERROR(INDEX(Table2[Zeitfenster],MATCH(Zeittafel[[#This Row],[Minute]],Table2[Start],1)),"")</f>
        <v>Schicht 2</v>
      </c>
      <c r="E985" s="4">
        <f>IF(LEFT(Zeittafel[[#This Row],[Zuordnung]],7)="Schicht",COUNTIF($D$7:D985,"Schicht*"),"")</f>
        <v>559</v>
      </c>
    </row>
    <row r="986" spans="3:5" x14ac:dyDescent="0.35">
      <c r="C986" s="1">
        <f t="shared" si="15"/>
        <v>0.68263888888888891</v>
      </c>
      <c r="D986" s="1" t="str">
        <f>IFERROR(INDEX(Table2[Zeitfenster],MATCH(Zeittafel[[#This Row],[Minute]],Table2[Start],1)),"")</f>
        <v>Schicht 2</v>
      </c>
      <c r="E986" s="4">
        <f>IF(LEFT(Zeittafel[[#This Row],[Zuordnung]],7)="Schicht",COUNTIF($D$7:D986,"Schicht*"),"")</f>
        <v>560</v>
      </c>
    </row>
    <row r="987" spans="3:5" x14ac:dyDescent="0.35">
      <c r="C987" s="1">
        <f t="shared" si="15"/>
        <v>0.68333333333333324</v>
      </c>
      <c r="D987" s="1" t="str">
        <f>IFERROR(INDEX(Table2[Zeitfenster],MATCH(Zeittafel[[#This Row],[Minute]],Table2[Start],1)),"")</f>
        <v>Schicht 2</v>
      </c>
      <c r="E987" s="4">
        <f>IF(LEFT(Zeittafel[[#This Row],[Zuordnung]],7)="Schicht",COUNTIF($D$7:D987,"Schicht*"),"")</f>
        <v>561</v>
      </c>
    </row>
    <row r="988" spans="3:5" x14ac:dyDescent="0.35">
      <c r="C988" s="1">
        <f t="shared" si="15"/>
        <v>0.68402777777777779</v>
      </c>
      <c r="D988" s="1" t="str">
        <f>IFERROR(INDEX(Table2[Zeitfenster],MATCH(Zeittafel[[#This Row],[Minute]],Table2[Start],1)),"")</f>
        <v>Schicht 2</v>
      </c>
      <c r="E988" s="4">
        <f>IF(LEFT(Zeittafel[[#This Row],[Zuordnung]],7)="Schicht",COUNTIF($D$7:D988,"Schicht*"),"")</f>
        <v>562</v>
      </c>
    </row>
    <row r="989" spans="3:5" x14ac:dyDescent="0.35">
      <c r="C989" s="1">
        <f t="shared" si="15"/>
        <v>0.68472222222222223</v>
      </c>
      <c r="D989" s="1" t="str">
        <f>IFERROR(INDEX(Table2[Zeitfenster],MATCH(Zeittafel[[#This Row],[Minute]],Table2[Start],1)),"")</f>
        <v>Schicht 2</v>
      </c>
      <c r="E989" s="4">
        <f>IF(LEFT(Zeittafel[[#This Row],[Zuordnung]],7)="Schicht",COUNTIF($D$7:D989,"Schicht*"),"")</f>
        <v>563</v>
      </c>
    </row>
    <row r="990" spans="3:5" x14ac:dyDescent="0.35">
      <c r="C990" s="1">
        <f t="shared" si="15"/>
        <v>0.68541666666666667</v>
      </c>
      <c r="D990" s="1" t="str">
        <f>IFERROR(INDEX(Table2[Zeitfenster],MATCH(Zeittafel[[#This Row],[Minute]],Table2[Start],1)),"")</f>
        <v>Schicht 2</v>
      </c>
      <c r="E990" s="4">
        <f>IF(LEFT(Zeittafel[[#This Row],[Zuordnung]],7)="Schicht",COUNTIF($D$7:D990,"Schicht*"),"")</f>
        <v>564</v>
      </c>
    </row>
    <row r="991" spans="3:5" x14ac:dyDescent="0.35">
      <c r="C991" s="1">
        <f t="shared" si="15"/>
        <v>0.68611111111111101</v>
      </c>
      <c r="D991" s="1" t="str">
        <f>IFERROR(INDEX(Table2[Zeitfenster],MATCH(Zeittafel[[#This Row],[Minute]],Table2[Start],1)),"")</f>
        <v>Schicht 2</v>
      </c>
      <c r="E991" s="4">
        <f>IF(LEFT(Zeittafel[[#This Row],[Zuordnung]],7)="Schicht",COUNTIF($D$7:D991,"Schicht*"),"")</f>
        <v>565</v>
      </c>
    </row>
    <row r="992" spans="3:5" x14ac:dyDescent="0.35">
      <c r="C992" s="1">
        <f t="shared" si="15"/>
        <v>0.68680555555555556</v>
      </c>
      <c r="D992" s="1" t="str">
        <f>IFERROR(INDEX(Table2[Zeitfenster],MATCH(Zeittafel[[#This Row],[Minute]],Table2[Start],1)),"")</f>
        <v>Schicht 2</v>
      </c>
      <c r="E992" s="4">
        <f>IF(LEFT(Zeittafel[[#This Row],[Zuordnung]],7)="Schicht",COUNTIF($D$7:D992,"Schicht*"),"")</f>
        <v>566</v>
      </c>
    </row>
    <row r="993" spans="3:5" x14ac:dyDescent="0.35">
      <c r="C993" s="1">
        <f t="shared" si="15"/>
        <v>0.6875</v>
      </c>
      <c r="D993" s="1" t="str">
        <f>IFERROR(INDEX(Table2[Zeitfenster],MATCH(Zeittafel[[#This Row],[Minute]],Table2[Start],1)),"")</f>
        <v>Schicht 2</v>
      </c>
      <c r="E993" s="4">
        <f>IF(LEFT(Zeittafel[[#This Row],[Zuordnung]],7)="Schicht",COUNTIF($D$7:D993,"Schicht*"),"")</f>
        <v>567</v>
      </c>
    </row>
    <row r="994" spans="3:5" x14ac:dyDescent="0.35">
      <c r="C994" s="1">
        <f t="shared" si="15"/>
        <v>0.68819444444444444</v>
      </c>
      <c r="D994" s="1" t="str">
        <f>IFERROR(INDEX(Table2[Zeitfenster],MATCH(Zeittafel[[#This Row],[Minute]],Table2[Start],1)),"")</f>
        <v>Schicht 2</v>
      </c>
      <c r="E994" s="4">
        <f>IF(LEFT(Zeittafel[[#This Row],[Zuordnung]],7)="Schicht",COUNTIF($D$7:D994,"Schicht*"),"")</f>
        <v>568</v>
      </c>
    </row>
    <row r="995" spans="3:5" x14ac:dyDescent="0.35">
      <c r="C995" s="1">
        <f t="shared" si="15"/>
        <v>0.68888888888888899</v>
      </c>
      <c r="D995" s="1" t="str">
        <f>IFERROR(INDEX(Table2[Zeitfenster],MATCH(Zeittafel[[#This Row],[Minute]],Table2[Start],1)),"")</f>
        <v>Schicht 2</v>
      </c>
      <c r="E995" s="4">
        <f>IF(LEFT(Zeittafel[[#This Row],[Zuordnung]],7)="Schicht",COUNTIF($D$7:D995,"Schicht*"),"")</f>
        <v>569</v>
      </c>
    </row>
    <row r="996" spans="3:5" x14ac:dyDescent="0.35">
      <c r="C996" s="1">
        <f t="shared" si="15"/>
        <v>0.68958333333333333</v>
      </c>
      <c r="D996" s="1" t="str">
        <f>IFERROR(INDEX(Table2[Zeitfenster],MATCH(Zeittafel[[#This Row],[Minute]],Table2[Start],1)),"")</f>
        <v>Schicht 2</v>
      </c>
      <c r="E996" s="4">
        <f>IF(LEFT(Zeittafel[[#This Row],[Zuordnung]],7)="Schicht",COUNTIF($D$7:D996,"Schicht*"),"")</f>
        <v>570</v>
      </c>
    </row>
    <row r="997" spans="3:5" x14ac:dyDescent="0.35">
      <c r="C997" s="1">
        <f t="shared" si="15"/>
        <v>0.69027777777777777</v>
      </c>
      <c r="D997" s="1" t="str">
        <f>IFERROR(INDEX(Table2[Zeitfenster],MATCH(Zeittafel[[#This Row],[Minute]],Table2[Start],1)),"")</f>
        <v>Schicht 2</v>
      </c>
      <c r="E997" s="4">
        <f>IF(LEFT(Zeittafel[[#This Row],[Zuordnung]],7)="Schicht",COUNTIF($D$7:D997,"Schicht*"),"")</f>
        <v>571</v>
      </c>
    </row>
    <row r="998" spans="3:5" x14ac:dyDescent="0.35">
      <c r="C998" s="1">
        <f t="shared" si="15"/>
        <v>0.69097222222222221</v>
      </c>
      <c r="D998" s="1" t="str">
        <f>IFERROR(INDEX(Table2[Zeitfenster],MATCH(Zeittafel[[#This Row],[Minute]],Table2[Start],1)),"")</f>
        <v>Schicht 2</v>
      </c>
      <c r="E998" s="4">
        <f>IF(LEFT(Zeittafel[[#This Row],[Zuordnung]],7)="Schicht",COUNTIF($D$7:D998,"Schicht*"),"")</f>
        <v>572</v>
      </c>
    </row>
    <row r="999" spans="3:5" x14ac:dyDescent="0.35">
      <c r="C999" s="1">
        <f t="shared" si="15"/>
        <v>0.69166666666666676</v>
      </c>
      <c r="D999" s="1" t="str">
        <f>IFERROR(INDEX(Table2[Zeitfenster],MATCH(Zeittafel[[#This Row],[Minute]],Table2[Start],1)),"")</f>
        <v>Pause</v>
      </c>
      <c r="E999" s="4" t="str">
        <f>IF(LEFT(Zeittafel[[#This Row],[Zuordnung]],7)="Schicht",COUNTIF($D$7:D999,"Schicht*"),"")</f>
        <v/>
      </c>
    </row>
    <row r="1000" spans="3:5" x14ac:dyDescent="0.35">
      <c r="C1000" s="1">
        <f t="shared" si="15"/>
        <v>0.69236111111111109</v>
      </c>
      <c r="D1000" s="1" t="str">
        <f>IFERROR(INDEX(Table2[Zeitfenster],MATCH(Zeittafel[[#This Row],[Minute]],Table2[Start],1)),"")</f>
        <v>Pause</v>
      </c>
      <c r="E1000" s="4" t="str">
        <f>IF(LEFT(Zeittafel[[#This Row],[Zuordnung]],7)="Schicht",COUNTIF($D$7:D1000,"Schicht*"),"")</f>
        <v/>
      </c>
    </row>
    <row r="1001" spans="3:5" x14ac:dyDescent="0.35">
      <c r="C1001" s="1">
        <f t="shared" si="15"/>
        <v>0.69305555555555554</v>
      </c>
      <c r="D1001" s="1" t="str">
        <f>IFERROR(INDEX(Table2[Zeitfenster],MATCH(Zeittafel[[#This Row],[Minute]],Table2[Start],1)),"")</f>
        <v>Pause</v>
      </c>
      <c r="E1001" s="4" t="str">
        <f>IF(LEFT(Zeittafel[[#This Row],[Zuordnung]],7)="Schicht",COUNTIF($D$7:D1001,"Schicht*"),"")</f>
        <v/>
      </c>
    </row>
    <row r="1002" spans="3:5" x14ac:dyDescent="0.35">
      <c r="C1002" s="1">
        <f t="shared" si="15"/>
        <v>0.69374999999999998</v>
      </c>
      <c r="D1002" s="1" t="str">
        <f>IFERROR(INDEX(Table2[Zeitfenster],MATCH(Zeittafel[[#This Row],[Minute]],Table2[Start],1)),"")</f>
        <v>Pause</v>
      </c>
      <c r="E1002" s="4" t="str">
        <f>IF(LEFT(Zeittafel[[#This Row],[Zuordnung]],7)="Schicht",COUNTIF($D$7:D1002,"Schicht*"),"")</f>
        <v/>
      </c>
    </row>
    <row r="1003" spans="3:5" x14ac:dyDescent="0.35">
      <c r="C1003" s="1">
        <f t="shared" si="15"/>
        <v>0.69444444444444453</v>
      </c>
      <c r="D1003" s="1" t="str">
        <f>IFERROR(INDEX(Table2[Zeitfenster],MATCH(Zeittafel[[#This Row],[Minute]],Table2[Start],1)),"")</f>
        <v>Pause</v>
      </c>
      <c r="E1003" s="4" t="str">
        <f>IF(LEFT(Zeittafel[[#This Row],[Zuordnung]],7)="Schicht",COUNTIF($D$7:D1003,"Schicht*"),"")</f>
        <v/>
      </c>
    </row>
    <row r="1004" spans="3:5" x14ac:dyDescent="0.35">
      <c r="C1004" s="1">
        <f t="shared" si="15"/>
        <v>0.69513888888888886</v>
      </c>
      <c r="D1004" s="1" t="str">
        <f>IFERROR(INDEX(Table2[Zeitfenster],MATCH(Zeittafel[[#This Row],[Minute]],Table2[Start],1)),"")</f>
        <v>Pause</v>
      </c>
      <c r="E1004" s="4" t="str">
        <f>IF(LEFT(Zeittafel[[#This Row],[Zuordnung]],7)="Schicht",COUNTIF($D$7:D1004,"Schicht*"),"")</f>
        <v/>
      </c>
    </row>
    <row r="1005" spans="3:5" x14ac:dyDescent="0.35">
      <c r="C1005" s="1">
        <f t="shared" si="15"/>
        <v>0.6958333333333333</v>
      </c>
      <c r="D1005" s="1" t="str">
        <f>IFERROR(INDEX(Table2[Zeitfenster],MATCH(Zeittafel[[#This Row],[Minute]],Table2[Start],1)),"")</f>
        <v>Pause</v>
      </c>
      <c r="E1005" s="4" t="str">
        <f>IF(LEFT(Zeittafel[[#This Row],[Zuordnung]],7)="Schicht",COUNTIF($D$7:D1005,"Schicht*"),"")</f>
        <v/>
      </c>
    </row>
    <row r="1006" spans="3:5" x14ac:dyDescent="0.35">
      <c r="C1006" s="1">
        <f t="shared" si="15"/>
        <v>0.69652777777777775</v>
      </c>
      <c r="D1006" s="1" t="str">
        <f>IFERROR(INDEX(Table2[Zeitfenster],MATCH(Zeittafel[[#This Row],[Minute]],Table2[Start],1)),"")</f>
        <v>Pause</v>
      </c>
      <c r="E1006" s="4" t="str">
        <f>IF(LEFT(Zeittafel[[#This Row],[Zuordnung]],7)="Schicht",COUNTIF($D$7:D1006,"Schicht*"),"")</f>
        <v/>
      </c>
    </row>
    <row r="1007" spans="3:5" x14ac:dyDescent="0.35">
      <c r="C1007" s="1">
        <f t="shared" si="15"/>
        <v>0.6972222222222223</v>
      </c>
      <c r="D1007" s="1" t="str">
        <f>IFERROR(INDEX(Table2[Zeitfenster],MATCH(Zeittafel[[#This Row],[Minute]],Table2[Start],1)),"")</f>
        <v>Pause</v>
      </c>
      <c r="E1007" s="4" t="str">
        <f>IF(LEFT(Zeittafel[[#This Row],[Zuordnung]],7)="Schicht",COUNTIF($D$7:D1007,"Schicht*"),"")</f>
        <v/>
      </c>
    </row>
    <row r="1008" spans="3:5" x14ac:dyDescent="0.35">
      <c r="C1008" s="1">
        <f t="shared" si="15"/>
        <v>0.69791666666666663</v>
      </c>
      <c r="D1008" s="1" t="str">
        <f>IFERROR(INDEX(Table2[Zeitfenster],MATCH(Zeittafel[[#This Row],[Minute]],Table2[Start],1)),"")</f>
        <v>Pause</v>
      </c>
      <c r="E1008" s="4" t="str">
        <f>IF(LEFT(Zeittafel[[#This Row],[Zuordnung]],7)="Schicht",COUNTIF($D$7:D1008,"Schicht*"),"")</f>
        <v/>
      </c>
    </row>
    <row r="1009" spans="3:5" x14ac:dyDescent="0.35">
      <c r="C1009" s="1">
        <f t="shared" si="15"/>
        <v>0.69861111111111107</v>
      </c>
      <c r="D1009" s="1" t="str">
        <f>IFERROR(INDEX(Table2[Zeitfenster],MATCH(Zeittafel[[#This Row],[Minute]],Table2[Start],1)),"")</f>
        <v>Schicht 2</v>
      </c>
      <c r="E1009" s="4">
        <f>IF(LEFT(Zeittafel[[#This Row],[Zuordnung]],7)="Schicht",COUNTIF($D$7:D1009,"Schicht*"),"")</f>
        <v>573</v>
      </c>
    </row>
    <row r="1010" spans="3:5" x14ac:dyDescent="0.35">
      <c r="C1010" s="1">
        <f t="shared" si="15"/>
        <v>0.69930555555555562</v>
      </c>
      <c r="D1010" s="1" t="str">
        <f>IFERROR(INDEX(Table2[Zeitfenster],MATCH(Zeittafel[[#This Row],[Minute]],Table2[Start],1)),"")</f>
        <v>Schicht 2</v>
      </c>
      <c r="E1010" s="4">
        <f>IF(LEFT(Zeittafel[[#This Row],[Zuordnung]],7)="Schicht",COUNTIF($D$7:D1010,"Schicht*"),"")</f>
        <v>574</v>
      </c>
    </row>
    <row r="1011" spans="3:5" x14ac:dyDescent="0.35">
      <c r="C1011" s="1">
        <f t="shared" si="15"/>
        <v>0.70000000000000007</v>
      </c>
      <c r="D1011" s="1" t="str">
        <f>IFERROR(INDEX(Table2[Zeitfenster],MATCH(Zeittafel[[#This Row],[Minute]],Table2[Start],1)),"")</f>
        <v>Schicht 2</v>
      </c>
      <c r="E1011" s="4">
        <f>IF(LEFT(Zeittafel[[#This Row],[Zuordnung]],7)="Schicht",COUNTIF($D$7:D1011,"Schicht*"),"")</f>
        <v>575</v>
      </c>
    </row>
    <row r="1012" spans="3:5" x14ac:dyDescent="0.35">
      <c r="C1012" s="1">
        <f t="shared" si="15"/>
        <v>0.7006944444444444</v>
      </c>
      <c r="D1012" s="1" t="str">
        <f>IFERROR(INDEX(Table2[Zeitfenster],MATCH(Zeittafel[[#This Row],[Minute]],Table2[Start],1)),"")</f>
        <v>Schicht 2</v>
      </c>
      <c r="E1012" s="4">
        <f>IF(LEFT(Zeittafel[[#This Row],[Zuordnung]],7)="Schicht",COUNTIF($D$7:D1012,"Schicht*"),"")</f>
        <v>576</v>
      </c>
    </row>
    <row r="1013" spans="3:5" x14ac:dyDescent="0.35">
      <c r="C1013" s="1">
        <f t="shared" si="15"/>
        <v>0.70138888888888884</v>
      </c>
      <c r="D1013" s="1" t="str">
        <f>IFERROR(INDEX(Table2[Zeitfenster],MATCH(Zeittafel[[#This Row],[Minute]],Table2[Start],1)),"")</f>
        <v>Schicht 2</v>
      </c>
      <c r="E1013" s="4">
        <f>IF(LEFT(Zeittafel[[#This Row],[Zuordnung]],7)="Schicht",COUNTIF($D$7:D1013,"Schicht*"),"")</f>
        <v>577</v>
      </c>
    </row>
    <row r="1014" spans="3:5" x14ac:dyDescent="0.35">
      <c r="C1014" s="1">
        <f t="shared" si="15"/>
        <v>0.70208333333333339</v>
      </c>
      <c r="D1014" s="1" t="str">
        <f>IFERROR(INDEX(Table2[Zeitfenster],MATCH(Zeittafel[[#This Row],[Minute]],Table2[Start],1)),"")</f>
        <v>Schicht 2</v>
      </c>
      <c r="E1014" s="4">
        <f>IF(LEFT(Zeittafel[[#This Row],[Zuordnung]],7)="Schicht",COUNTIF($D$7:D1014,"Schicht*"),"")</f>
        <v>578</v>
      </c>
    </row>
    <row r="1015" spans="3:5" x14ac:dyDescent="0.35">
      <c r="C1015" s="1">
        <f t="shared" si="15"/>
        <v>0.70277777777777783</v>
      </c>
      <c r="D1015" s="1" t="str">
        <f>IFERROR(INDEX(Table2[Zeitfenster],MATCH(Zeittafel[[#This Row],[Minute]],Table2[Start],1)),"")</f>
        <v>Schicht 2</v>
      </c>
      <c r="E1015" s="4">
        <f>IF(LEFT(Zeittafel[[#This Row],[Zuordnung]],7)="Schicht",COUNTIF($D$7:D1015,"Schicht*"),"")</f>
        <v>579</v>
      </c>
    </row>
    <row r="1016" spans="3:5" x14ac:dyDescent="0.35">
      <c r="C1016" s="1">
        <f t="shared" si="15"/>
        <v>0.70347222222222217</v>
      </c>
      <c r="D1016" s="1" t="str">
        <f>IFERROR(INDEX(Table2[Zeitfenster],MATCH(Zeittafel[[#This Row],[Minute]],Table2[Start],1)),"")</f>
        <v>Schicht 2</v>
      </c>
      <c r="E1016" s="4">
        <f>IF(LEFT(Zeittafel[[#This Row],[Zuordnung]],7)="Schicht",COUNTIF($D$7:D1016,"Schicht*"),"")</f>
        <v>580</v>
      </c>
    </row>
    <row r="1017" spans="3:5" x14ac:dyDescent="0.35">
      <c r="C1017" s="1">
        <f t="shared" si="15"/>
        <v>0.70416666666666661</v>
      </c>
      <c r="D1017" s="1" t="str">
        <f>IFERROR(INDEX(Table2[Zeitfenster],MATCH(Zeittafel[[#This Row],[Minute]],Table2[Start],1)),"")</f>
        <v>Schicht 2</v>
      </c>
      <c r="E1017" s="4">
        <f>IF(LEFT(Zeittafel[[#This Row],[Zuordnung]],7)="Schicht",COUNTIF($D$7:D1017,"Schicht*"),"")</f>
        <v>581</v>
      </c>
    </row>
    <row r="1018" spans="3:5" x14ac:dyDescent="0.35">
      <c r="C1018" s="1">
        <f t="shared" si="15"/>
        <v>0.70486111111111116</v>
      </c>
      <c r="D1018" s="1" t="str">
        <f>IFERROR(INDEX(Table2[Zeitfenster],MATCH(Zeittafel[[#This Row],[Minute]],Table2[Start],1)),"")</f>
        <v>Schicht 2</v>
      </c>
      <c r="E1018" s="4">
        <f>IF(LEFT(Zeittafel[[#This Row],[Zuordnung]],7)="Schicht",COUNTIF($D$7:D1018,"Schicht*"),"")</f>
        <v>582</v>
      </c>
    </row>
    <row r="1019" spans="3:5" x14ac:dyDescent="0.35">
      <c r="C1019" s="1">
        <f t="shared" si="15"/>
        <v>0.7055555555555556</v>
      </c>
      <c r="D1019" s="1" t="str">
        <f>IFERROR(INDEX(Table2[Zeitfenster],MATCH(Zeittafel[[#This Row],[Minute]],Table2[Start],1)),"")</f>
        <v>Schicht 2</v>
      </c>
      <c r="E1019" s="4">
        <f>IF(LEFT(Zeittafel[[#This Row],[Zuordnung]],7)="Schicht",COUNTIF($D$7:D1019,"Schicht*"),"")</f>
        <v>583</v>
      </c>
    </row>
    <row r="1020" spans="3:5" x14ac:dyDescent="0.35">
      <c r="C1020" s="1">
        <f t="shared" si="15"/>
        <v>0.70624999999999993</v>
      </c>
      <c r="D1020" s="1" t="str">
        <f>IFERROR(INDEX(Table2[Zeitfenster],MATCH(Zeittafel[[#This Row],[Minute]],Table2[Start],1)),"")</f>
        <v>Schicht 2</v>
      </c>
      <c r="E1020" s="4">
        <f>IF(LEFT(Zeittafel[[#This Row],[Zuordnung]],7)="Schicht",COUNTIF($D$7:D1020,"Schicht*"),"")</f>
        <v>584</v>
      </c>
    </row>
    <row r="1021" spans="3:5" x14ac:dyDescent="0.35">
      <c r="C1021" s="1">
        <f t="shared" si="15"/>
        <v>0.70694444444444438</v>
      </c>
      <c r="D1021" s="1" t="str">
        <f>IFERROR(INDEX(Table2[Zeitfenster],MATCH(Zeittafel[[#This Row],[Minute]],Table2[Start],1)),"")</f>
        <v>Schicht 2</v>
      </c>
      <c r="E1021" s="4">
        <f>IF(LEFT(Zeittafel[[#This Row],[Zuordnung]],7)="Schicht",COUNTIF($D$7:D1021,"Schicht*"),"")</f>
        <v>585</v>
      </c>
    </row>
    <row r="1022" spans="3:5" x14ac:dyDescent="0.35">
      <c r="C1022" s="1">
        <f t="shared" si="15"/>
        <v>0.70763888888888893</v>
      </c>
      <c r="D1022" s="1" t="str">
        <f>IFERROR(INDEX(Table2[Zeitfenster],MATCH(Zeittafel[[#This Row],[Minute]],Table2[Start],1)),"")</f>
        <v>Schicht 2</v>
      </c>
      <c r="E1022" s="4">
        <f>IF(LEFT(Zeittafel[[#This Row],[Zuordnung]],7)="Schicht",COUNTIF($D$7:D1022,"Schicht*"),"")</f>
        <v>586</v>
      </c>
    </row>
    <row r="1023" spans="3:5" x14ac:dyDescent="0.35">
      <c r="C1023" s="1">
        <f t="shared" si="15"/>
        <v>0.70833333333333337</v>
      </c>
      <c r="D1023" s="1" t="str">
        <f>IFERROR(INDEX(Table2[Zeitfenster],MATCH(Zeittafel[[#This Row],[Minute]],Table2[Start],1)),"")</f>
        <v>Schicht 2</v>
      </c>
      <c r="E1023" s="4">
        <f>IF(LEFT(Zeittafel[[#This Row],[Zuordnung]],7)="Schicht",COUNTIF($D$7:D1023,"Schicht*"),"")</f>
        <v>587</v>
      </c>
    </row>
    <row r="1024" spans="3:5" x14ac:dyDescent="0.35">
      <c r="C1024" s="1">
        <f t="shared" si="15"/>
        <v>0.7090277777777777</v>
      </c>
      <c r="D1024" s="1" t="str">
        <f>IFERROR(INDEX(Table2[Zeitfenster],MATCH(Zeittafel[[#This Row],[Minute]],Table2[Start],1)),"")</f>
        <v>Schicht 2</v>
      </c>
      <c r="E1024" s="4">
        <f>IF(LEFT(Zeittafel[[#This Row],[Zuordnung]],7)="Schicht",COUNTIF($D$7:D1024,"Schicht*"),"")</f>
        <v>588</v>
      </c>
    </row>
    <row r="1025" spans="3:5" x14ac:dyDescent="0.35">
      <c r="C1025" s="1">
        <f t="shared" si="15"/>
        <v>0.70972222222222225</v>
      </c>
      <c r="D1025" s="1" t="str">
        <f>IFERROR(INDEX(Table2[Zeitfenster],MATCH(Zeittafel[[#This Row],[Minute]],Table2[Start],1)),"")</f>
        <v>Schicht 2</v>
      </c>
      <c r="E1025" s="4">
        <f>IF(LEFT(Zeittafel[[#This Row],[Zuordnung]],7)="Schicht",COUNTIF($D$7:D1025,"Schicht*"),"")</f>
        <v>589</v>
      </c>
    </row>
    <row r="1026" spans="3:5" x14ac:dyDescent="0.35">
      <c r="C1026" s="1">
        <f t="shared" si="15"/>
        <v>0.7104166666666667</v>
      </c>
      <c r="D1026" s="1" t="str">
        <f>IFERROR(INDEX(Table2[Zeitfenster],MATCH(Zeittafel[[#This Row],[Minute]],Table2[Start],1)),"")</f>
        <v>Schicht 2</v>
      </c>
      <c r="E1026" s="4">
        <f>IF(LEFT(Zeittafel[[#This Row],[Zuordnung]],7)="Schicht",COUNTIF($D$7:D1026,"Schicht*"),"")</f>
        <v>590</v>
      </c>
    </row>
    <row r="1027" spans="3:5" x14ac:dyDescent="0.35">
      <c r="C1027" s="1">
        <f t="shared" si="15"/>
        <v>0.71111111111111114</v>
      </c>
      <c r="D1027" s="1" t="str">
        <f>IFERROR(INDEX(Table2[Zeitfenster],MATCH(Zeittafel[[#This Row],[Minute]],Table2[Start],1)),"")</f>
        <v>Schicht 2</v>
      </c>
      <c r="E1027" s="4">
        <f>IF(LEFT(Zeittafel[[#This Row],[Zuordnung]],7)="Schicht",COUNTIF($D$7:D1027,"Schicht*"),"")</f>
        <v>591</v>
      </c>
    </row>
    <row r="1028" spans="3:5" x14ac:dyDescent="0.35">
      <c r="C1028" s="1">
        <f t="shared" si="15"/>
        <v>0.71180555555555547</v>
      </c>
      <c r="D1028" s="1" t="str">
        <f>IFERROR(INDEX(Table2[Zeitfenster],MATCH(Zeittafel[[#This Row],[Minute]],Table2[Start],1)),"")</f>
        <v>Schicht 2</v>
      </c>
      <c r="E1028" s="4">
        <f>IF(LEFT(Zeittafel[[#This Row],[Zuordnung]],7)="Schicht",COUNTIF($D$7:D1028,"Schicht*"),"")</f>
        <v>592</v>
      </c>
    </row>
    <row r="1029" spans="3:5" x14ac:dyDescent="0.35">
      <c r="C1029" s="1">
        <f t="shared" si="15"/>
        <v>0.71250000000000002</v>
      </c>
      <c r="D1029" s="1" t="str">
        <f>IFERROR(INDEX(Table2[Zeitfenster],MATCH(Zeittafel[[#This Row],[Minute]],Table2[Start],1)),"")</f>
        <v>Schicht 2</v>
      </c>
      <c r="E1029" s="4">
        <f>IF(LEFT(Zeittafel[[#This Row],[Zuordnung]],7)="Schicht",COUNTIF($D$7:D1029,"Schicht*"),"")</f>
        <v>593</v>
      </c>
    </row>
    <row r="1030" spans="3:5" x14ac:dyDescent="0.35">
      <c r="C1030" s="1">
        <f t="shared" si="15"/>
        <v>0.71319444444444446</v>
      </c>
      <c r="D1030" s="1" t="str">
        <f>IFERROR(INDEX(Table2[Zeitfenster],MATCH(Zeittafel[[#This Row],[Minute]],Table2[Start],1)),"")</f>
        <v>Schicht 2</v>
      </c>
      <c r="E1030" s="4">
        <f>IF(LEFT(Zeittafel[[#This Row],[Zuordnung]],7)="Schicht",COUNTIF($D$7:D1030,"Schicht*"),"")</f>
        <v>594</v>
      </c>
    </row>
    <row r="1031" spans="3:5" x14ac:dyDescent="0.35">
      <c r="C1031" s="1">
        <f t="shared" ref="C1031:C1094" si="16">TIME(0,ROW()-3,0)</f>
        <v>0.71388888888888891</v>
      </c>
      <c r="D1031" s="1" t="str">
        <f>IFERROR(INDEX(Table2[Zeitfenster],MATCH(Zeittafel[[#This Row],[Minute]],Table2[Start],1)),"")</f>
        <v>Schicht 2</v>
      </c>
      <c r="E1031" s="4">
        <f>IF(LEFT(Zeittafel[[#This Row],[Zuordnung]],7)="Schicht",COUNTIF($D$7:D1031,"Schicht*"),"")</f>
        <v>595</v>
      </c>
    </row>
    <row r="1032" spans="3:5" x14ac:dyDescent="0.35">
      <c r="C1032" s="1">
        <f t="shared" si="16"/>
        <v>0.71458333333333324</v>
      </c>
      <c r="D1032" s="1" t="str">
        <f>IFERROR(INDEX(Table2[Zeitfenster],MATCH(Zeittafel[[#This Row],[Minute]],Table2[Start],1)),"")</f>
        <v>Schicht 2</v>
      </c>
      <c r="E1032" s="4">
        <f>IF(LEFT(Zeittafel[[#This Row],[Zuordnung]],7)="Schicht",COUNTIF($D$7:D1032,"Schicht*"),"")</f>
        <v>596</v>
      </c>
    </row>
    <row r="1033" spans="3:5" x14ac:dyDescent="0.35">
      <c r="C1033" s="1">
        <f t="shared" si="16"/>
        <v>0.71527777777777779</v>
      </c>
      <c r="D1033" s="1" t="str">
        <f>IFERROR(INDEX(Table2[Zeitfenster],MATCH(Zeittafel[[#This Row],[Minute]],Table2[Start],1)),"")</f>
        <v>Schicht 2</v>
      </c>
      <c r="E1033" s="4">
        <f>IF(LEFT(Zeittafel[[#This Row],[Zuordnung]],7)="Schicht",COUNTIF($D$7:D1033,"Schicht*"),"")</f>
        <v>597</v>
      </c>
    </row>
    <row r="1034" spans="3:5" x14ac:dyDescent="0.35">
      <c r="C1034" s="1">
        <f t="shared" si="16"/>
        <v>0.71597222222222223</v>
      </c>
      <c r="D1034" s="1" t="str">
        <f>IFERROR(INDEX(Table2[Zeitfenster],MATCH(Zeittafel[[#This Row],[Minute]],Table2[Start],1)),"")</f>
        <v>Schicht 2</v>
      </c>
      <c r="E1034" s="4">
        <f>IF(LEFT(Zeittafel[[#This Row],[Zuordnung]],7)="Schicht",COUNTIF($D$7:D1034,"Schicht*"),"")</f>
        <v>598</v>
      </c>
    </row>
    <row r="1035" spans="3:5" x14ac:dyDescent="0.35">
      <c r="C1035" s="1">
        <f t="shared" si="16"/>
        <v>0.71666666666666667</v>
      </c>
      <c r="D1035" s="1" t="str">
        <f>IFERROR(INDEX(Table2[Zeitfenster],MATCH(Zeittafel[[#This Row],[Minute]],Table2[Start],1)),"")</f>
        <v>Schicht 2</v>
      </c>
      <c r="E1035" s="4">
        <f>IF(LEFT(Zeittafel[[#This Row],[Zuordnung]],7)="Schicht",COUNTIF($D$7:D1035,"Schicht*"),"")</f>
        <v>599</v>
      </c>
    </row>
    <row r="1036" spans="3:5" x14ac:dyDescent="0.35">
      <c r="C1036" s="1">
        <f t="shared" si="16"/>
        <v>0.71736111111111101</v>
      </c>
      <c r="D1036" s="1" t="str">
        <f>IFERROR(INDEX(Table2[Zeitfenster],MATCH(Zeittafel[[#This Row],[Minute]],Table2[Start],1)),"")</f>
        <v>Schicht 2</v>
      </c>
      <c r="E1036" s="4">
        <f>IF(LEFT(Zeittafel[[#This Row],[Zuordnung]],7)="Schicht",COUNTIF($D$7:D1036,"Schicht*"),"")</f>
        <v>600</v>
      </c>
    </row>
    <row r="1037" spans="3:5" x14ac:dyDescent="0.35">
      <c r="C1037" s="1">
        <f t="shared" si="16"/>
        <v>0.71805555555555556</v>
      </c>
      <c r="D1037" s="1" t="str">
        <f>IFERROR(INDEX(Table2[Zeitfenster],MATCH(Zeittafel[[#This Row],[Minute]],Table2[Start],1)),"")</f>
        <v>Schicht 2</v>
      </c>
      <c r="E1037" s="4">
        <f>IF(LEFT(Zeittafel[[#This Row],[Zuordnung]],7)="Schicht",COUNTIF($D$7:D1037,"Schicht*"),"")</f>
        <v>601</v>
      </c>
    </row>
    <row r="1038" spans="3:5" x14ac:dyDescent="0.35">
      <c r="C1038" s="1">
        <f t="shared" si="16"/>
        <v>0.71875</v>
      </c>
      <c r="D1038" s="1" t="str">
        <f>IFERROR(INDEX(Table2[Zeitfenster],MATCH(Zeittafel[[#This Row],[Minute]],Table2[Start],1)),"")</f>
        <v>Schicht 2</v>
      </c>
      <c r="E1038" s="4">
        <f>IF(LEFT(Zeittafel[[#This Row],[Zuordnung]],7)="Schicht",COUNTIF($D$7:D1038,"Schicht*"),"")</f>
        <v>602</v>
      </c>
    </row>
    <row r="1039" spans="3:5" x14ac:dyDescent="0.35">
      <c r="C1039" s="1">
        <f t="shared" si="16"/>
        <v>0.71944444444444444</v>
      </c>
      <c r="D1039" s="1" t="str">
        <f>IFERROR(INDEX(Table2[Zeitfenster],MATCH(Zeittafel[[#This Row],[Minute]],Table2[Start],1)),"")</f>
        <v>Schicht 2</v>
      </c>
      <c r="E1039" s="4">
        <f>IF(LEFT(Zeittafel[[#This Row],[Zuordnung]],7)="Schicht",COUNTIF($D$7:D1039,"Schicht*"),"")</f>
        <v>603</v>
      </c>
    </row>
    <row r="1040" spans="3:5" x14ac:dyDescent="0.35">
      <c r="C1040" s="1">
        <f t="shared" si="16"/>
        <v>0.72013888888888899</v>
      </c>
      <c r="D1040" s="1" t="str">
        <f>IFERROR(INDEX(Table2[Zeitfenster],MATCH(Zeittafel[[#This Row],[Minute]],Table2[Start],1)),"")</f>
        <v>Schicht 2</v>
      </c>
      <c r="E1040" s="4">
        <f>IF(LEFT(Zeittafel[[#This Row],[Zuordnung]],7)="Schicht",COUNTIF($D$7:D1040,"Schicht*"),"")</f>
        <v>604</v>
      </c>
    </row>
    <row r="1041" spans="3:5" x14ac:dyDescent="0.35">
      <c r="C1041" s="1">
        <f t="shared" si="16"/>
        <v>0.72083333333333333</v>
      </c>
      <c r="D1041" s="1" t="str">
        <f>IFERROR(INDEX(Table2[Zeitfenster],MATCH(Zeittafel[[#This Row],[Minute]],Table2[Start],1)),"")</f>
        <v>Schicht 2</v>
      </c>
      <c r="E1041" s="4">
        <f>IF(LEFT(Zeittafel[[#This Row],[Zuordnung]],7)="Schicht",COUNTIF($D$7:D1041,"Schicht*"),"")</f>
        <v>605</v>
      </c>
    </row>
    <row r="1042" spans="3:5" x14ac:dyDescent="0.35">
      <c r="C1042" s="1">
        <f t="shared" si="16"/>
        <v>0.72152777777777777</v>
      </c>
      <c r="D1042" s="1" t="str">
        <f>IFERROR(INDEX(Table2[Zeitfenster],MATCH(Zeittafel[[#This Row],[Minute]],Table2[Start],1)),"")</f>
        <v>Schicht 2</v>
      </c>
      <c r="E1042" s="4">
        <f>IF(LEFT(Zeittafel[[#This Row],[Zuordnung]],7)="Schicht",COUNTIF($D$7:D1042,"Schicht*"),"")</f>
        <v>606</v>
      </c>
    </row>
    <row r="1043" spans="3:5" x14ac:dyDescent="0.35">
      <c r="C1043" s="1">
        <f t="shared" si="16"/>
        <v>0.72222222222222221</v>
      </c>
      <c r="D1043" s="1" t="str">
        <f>IFERROR(INDEX(Table2[Zeitfenster],MATCH(Zeittafel[[#This Row],[Minute]],Table2[Start],1)),"")</f>
        <v>Schicht 2</v>
      </c>
      <c r="E1043" s="4">
        <f>IF(LEFT(Zeittafel[[#This Row],[Zuordnung]],7)="Schicht",COUNTIF($D$7:D1043,"Schicht*"),"")</f>
        <v>607</v>
      </c>
    </row>
    <row r="1044" spans="3:5" x14ac:dyDescent="0.35">
      <c r="C1044" s="1">
        <f t="shared" si="16"/>
        <v>0.72291666666666676</v>
      </c>
      <c r="D1044" s="1" t="str">
        <f>IFERROR(INDEX(Table2[Zeitfenster],MATCH(Zeittafel[[#This Row],[Minute]],Table2[Start],1)),"")</f>
        <v>Schicht 2</v>
      </c>
      <c r="E1044" s="4">
        <f>IF(LEFT(Zeittafel[[#This Row],[Zuordnung]],7)="Schicht",COUNTIF($D$7:D1044,"Schicht*"),"")</f>
        <v>608</v>
      </c>
    </row>
    <row r="1045" spans="3:5" x14ac:dyDescent="0.35">
      <c r="C1045" s="1">
        <f t="shared" si="16"/>
        <v>0.72361111111111109</v>
      </c>
      <c r="D1045" s="1" t="str">
        <f>IFERROR(INDEX(Table2[Zeitfenster],MATCH(Zeittafel[[#This Row],[Minute]],Table2[Start],1)),"")</f>
        <v>Schicht 2</v>
      </c>
      <c r="E1045" s="4">
        <f>IF(LEFT(Zeittafel[[#This Row],[Zuordnung]],7)="Schicht",COUNTIF($D$7:D1045,"Schicht*"),"")</f>
        <v>609</v>
      </c>
    </row>
    <row r="1046" spans="3:5" x14ac:dyDescent="0.35">
      <c r="C1046" s="1">
        <f t="shared" si="16"/>
        <v>0.72430555555555554</v>
      </c>
      <c r="D1046" s="1" t="str">
        <f>IFERROR(INDEX(Table2[Zeitfenster],MATCH(Zeittafel[[#This Row],[Minute]],Table2[Start],1)),"")</f>
        <v>Schicht 2</v>
      </c>
      <c r="E1046" s="4">
        <f>IF(LEFT(Zeittafel[[#This Row],[Zuordnung]],7)="Schicht",COUNTIF($D$7:D1046,"Schicht*"),"")</f>
        <v>610</v>
      </c>
    </row>
    <row r="1047" spans="3:5" x14ac:dyDescent="0.35">
      <c r="C1047" s="1">
        <f t="shared" si="16"/>
        <v>0.72499999999999998</v>
      </c>
      <c r="D1047" s="1" t="str">
        <f>IFERROR(INDEX(Table2[Zeitfenster],MATCH(Zeittafel[[#This Row],[Minute]],Table2[Start],1)),"")</f>
        <v>Schicht 2</v>
      </c>
      <c r="E1047" s="4">
        <f>IF(LEFT(Zeittafel[[#This Row],[Zuordnung]],7)="Schicht",COUNTIF($D$7:D1047,"Schicht*"),"")</f>
        <v>611</v>
      </c>
    </row>
    <row r="1048" spans="3:5" x14ac:dyDescent="0.35">
      <c r="C1048" s="1">
        <f t="shared" si="16"/>
        <v>0.72569444444444453</v>
      </c>
      <c r="D1048" s="1" t="str">
        <f>IFERROR(INDEX(Table2[Zeitfenster],MATCH(Zeittafel[[#This Row],[Minute]],Table2[Start],1)),"")</f>
        <v>Schicht 2</v>
      </c>
      <c r="E1048" s="4">
        <f>IF(LEFT(Zeittafel[[#This Row],[Zuordnung]],7)="Schicht",COUNTIF($D$7:D1048,"Schicht*"),"")</f>
        <v>612</v>
      </c>
    </row>
    <row r="1049" spans="3:5" x14ac:dyDescent="0.35">
      <c r="C1049" s="1">
        <f t="shared" si="16"/>
        <v>0.72638888888888886</v>
      </c>
      <c r="D1049" s="1" t="str">
        <f>IFERROR(INDEX(Table2[Zeitfenster],MATCH(Zeittafel[[#This Row],[Minute]],Table2[Start],1)),"")</f>
        <v>Schicht 2</v>
      </c>
      <c r="E1049" s="4">
        <f>IF(LEFT(Zeittafel[[#This Row],[Zuordnung]],7)="Schicht",COUNTIF($D$7:D1049,"Schicht*"),"")</f>
        <v>613</v>
      </c>
    </row>
    <row r="1050" spans="3:5" x14ac:dyDescent="0.35">
      <c r="C1050" s="1">
        <f t="shared" si="16"/>
        <v>0.7270833333333333</v>
      </c>
      <c r="D1050" s="1" t="str">
        <f>IFERROR(INDEX(Table2[Zeitfenster],MATCH(Zeittafel[[#This Row],[Minute]],Table2[Start],1)),"")</f>
        <v>Schicht 2</v>
      </c>
      <c r="E1050" s="4">
        <f>IF(LEFT(Zeittafel[[#This Row],[Zuordnung]],7)="Schicht",COUNTIF($D$7:D1050,"Schicht*"),"")</f>
        <v>614</v>
      </c>
    </row>
    <row r="1051" spans="3:5" x14ac:dyDescent="0.35">
      <c r="C1051" s="1">
        <f t="shared" si="16"/>
        <v>0.72777777777777775</v>
      </c>
      <c r="D1051" s="1" t="str">
        <f>IFERROR(INDEX(Table2[Zeitfenster],MATCH(Zeittafel[[#This Row],[Minute]],Table2[Start],1)),"")</f>
        <v>Schicht 2</v>
      </c>
      <c r="E1051" s="4">
        <f>IF(LEFT(Zeittafel[[#This Row],[Zuordnung]],7)="Schicht",COUNTIF($D$7:D1051,"Schicht*"),"")</f>
        <v>615</v>
      </c>
    </row>
    <row r="1052" spans="3:5" x14ac:dyDescent="0.35">
      <c r="C1052" s="1">
        <f t="shared" si="16"/>
        <v>0.7284722222222223</v>
      </c>
      <c r="D1052" s="1" t="str">
        <f>IFERROR(INDEX(Table2[Zeitfenster],MATCH(Zeittafel[[#This Row],[Minute]],Table2[Start],1)),"")</f>
        <v>Schicht 2</v>
      </c>
      <c r="E1052" s="4">
        <f>IF(LEFT(Zeittafel[[#This Row],[Zuordnung]],7)="Schicht",COUNTIF($D$7:D1052,"Schicht*"),"")</f>
        <v>616</v>
      </c>
    </row>
    <row r="1053" spans="3:5" x14ac:dyDescent="0.35">
      <c r="C1053" s="1">
        <f t="shared" si="16"/>
        <v>0.72916666666666663</v>
      </c>
      <c r="D1053" s="1" t="str">
        <f>IFERROR(INDEX(Table2[Zeitfenster],MATCH(Zeittafel[[#This Row],[Minute]],Table2[Start],1)),"")</f>
        <v>Schicht 2</v>
      </c>
      <c r="E1053" s="4">
        <f>IF(LEFT(Zeittafel[[#This Row],[Zuordnung]],7)="Schicht",COUNTIF($D$7:D1053,"Schicht*"),"")</f>
        <v>617</v>
      </c>
    </row>
    <row r="1054" spans="3:5" x14ac:dyDescent="0.35">
      <c r="C1054" s="1">
        <f t="shared" si="16"/>
        <v>0.72986111111111107</v>
      </c>
      <c r="D1054" s="1" t="str">
        <f>IFERROR(INDEX(Table2[Zeitfenster],MATCH(Zeittafel[[#This Row],[Minute]],Table2[Start],1)),"")</f>
        <v>Schicht 2</v>
      </c>
      <c r="E1054" s="4">
        <f>IF(LEFT(Zeittafel[[#This Row],[Zuordnung]],7)="Schicht",COUNTIF($D$7:D1054,"Schicht*"),"")</f>
        <v>618</v>
      </c>
    </row>
    <row r="1055" spans="3:5" x14ac:dyDescent="0.35">
      <c r="C1055" s="1">
        <f t="shared" si="16"/>
        <v>0.73055555555555562</v>
      </c>
      <c r="D1055" s="1" t="str">
        <f>IFERROR(INDEX(Table2[Zeitfenster],MATCH(Zeittafel[[#This Row],[Minute]],Table2[Start],1)),"")</f>
        <v>Schicht 2</v>
      </c>
      <c r="E1055" s="4">
        <f>IF(LEFT(Zeittafel[[#This Row],[Zuordnung]],7)="Schicht",COUNTIF($D$7:D1055,"Schicht*"),"")</f>
        <v>619</v>
      </c>
    </row>
    <row r="1056" spans="3:5" x14ac:dyDescent="0.35">
      <c r="C1056" s="1">
        <f t="shared" si="16"/>
        <v>0.73125000000000007</v>
      </c>
      <c r="D1056" s="1" t="str">
        <f>IFERROR(INDEX(Table2[Zeitfenster],MATCH(Zeittafel[[#This Row],[Minute]],Table2[Start],1)),"")</f>
        <v>Schicht 2</v>
      </c>
      <c r="E1056" s="4">
        <f>IF(LEFT(Zeittafel[[#This Row],[Zuordnung]],7)="Schicht",COUNTIF($D$7:D1056,"Schicht*"),"")</f>
        <v>620</v>
      </c>
    </row>
    <row r="1057" spans="3:5" x14ac:dyDescent="0.35">
      <c r="C1057" s="1">
        <f t="shared" si="16"/>
        <v>0.7319444444444444</v>
      </c>
      <c r="D1057" s="1" t="str">
        <f>IFERROR(INDEX(Table2[Zeitfenster],MATCH(Zeittafel[[#This Row],[Minute]],Table2[Start],1)),"")</f>
        <v>Schicht 2</v>
      </c>
      <c r="E1057" s="4">
        <f>IF(LEFT(Zeittafel[[#This Row],[Zuordnung]],7)="Schicht",COUNTIF($D$7:D1057,"Schicht*"),"")</f>
        <v>621</v>
      </c>
    </row>
    <row r="1058" spans="3:5" x14ac:dyDescent="0.35">
      <c r="C1058" s="1">
        <f t="shared" si="16"/>
        <v>0.73263888888888884</v>
      </c>
      <c r="D1058" s="1" t="str">
        <f>IFERROR(INDEX(Table2[Zeitfenster],MATCH(Zeittafel[[#This Row],[Minute]],Table2[Start],1)),"")</f>
        <v>Schicht 2</v>
      </c>
      <c r="E1058" s="4">
        <f>IF(LEFT(Zeittafel[[#This Row],[Zuordnung]],7)="Schicht",COUNTIF($D$7:D1058,"Schicht*"),"")</f>
        <v>622</v>
      </c>
    </row>
    <row r="1059" spans="3:5" x14ac:dyDescent="0.35">
      <c r="C1059" s="1">
        <f t="shared" si="16"/>
        <v>0.73333333333333339</v>
      </c>
      <c r="D1059" s="1" t="str">
        <f>IFERROR(INDEX(Table2[Zeitfenster],MATCH(Zeittafel[[#This Row],[Minute]],Table2[Start],1)),"")</f>
        <v>Schicht 2</v>
      </c>
      <c r="E1059" s="4">
        <f>IF(LEFT(Zeittafel[[#This Row],[Zuordnung]],7)="Schicht",COUNTIF($D$7:D1059,"Schicht*"),"")</f>
        <v>623</v>
      </c>
    </row>
    <row r="1060" spans="3:5" x14ac:dyDescent="0.35">
      <c r="C1060" s="1">
        <f t="shared" si="16"/>
        <v>0.73402777777777783</v>
      </c>
      <c r="D1060" s="1" t="str">
        <f>IFERROR(INDEX(Table2[Zeitfenster],MATCH(Zeittafel[[#This Row],[Minute]],Table2[Start],1)),"")</f>
        <v>Schicht 2</v>
      </c>
      <c r="E1060" s="4">
        <f>IF(LEFT(Zeittafel[[#This Row],[Zuordnung]],7)="Schicht",COUNTIF($D$7:D1060,"Schicht*"),"")</f>
        <v>624</v>
      </c>
    </row>
    <row r="1061" spans="3:5" x14ac:dyDescent="0.35">
      <c r="C1061" s="1">
        <f t="shared" si="16"/>
        <v>0.73472222222222217</v>
      </c>
      <c r="D1061" s="1" t="str">
        <f>IFERROR(INDEX(Table2[Zeitfenster],MATCH(Zeittafel[[#This Row],[Minute]],Table2[Start],1)),"")</f>
        <v>Schicht 2</v>
      </c>
      <c r="E1061" s="4">
        <f>IF(LEFT(Zeittafel[[#This Row],[Zuordnung]],7)="Schicht",COUNTIF($D$7:D1061,"Schicht*"),"")</f>
        <v>625</v>
      </c>
    </row>
    <row r="1062" spans="3:5" x14ac:dyDescent="0.35">
      <c r="C1062" s="1">
        <f t="shared" si="16"/>
        <v>0.73541666666666661</v>
      </c>
      <c r="D1062" s="1" t="str">
        <f>IFERROR(INDEX(Table2[Zeitfenster],MATCH(Zeittafel[[#This Row],[Minute]],Table2[Start],1)),"")</f>
        <v>Schicht 2</v>
      </c>
      <c r="E1062" s="4">
        <f>IF(LEFT(Zeittafel[[#This Row],[Zuordnung]],7)="Schicht",COUNTIF($D$7:D1062,"Schicht*"),"")</f>
        <v>626</v>
      </c>
    </row>
    <row r="1063" spans="3:5" x14ac:dyDescent="0.35">
      <c r="C1063" s="1">
        <f t="shared" si="16"/>
        <v>0.73611111111111116</v>
      </c>
      <c r="D1063" s="1" t="str">
        <f>IFERROR(INDEX(Table2[Zeitfenster],MATCH(Zeittafel[[#This Row],[Minute]],Table2[Start],1)),"")</f>
        <v>Schicht 2</v>
      </c>
      <c r="E1063" s="4">
        <f>IF(LEFT(Zeittafel[[#This Row],[Zuordnung]],7)="Schicht",COUNTIF($D$7:D1063,"Schicht*"),"")</f>
        <v>627</v>
      </c>
    </row>
    <row r="1064" spans="3:5" x14ac:dyDescent="0.35">
      <c r="C1064" s="1">
        <f t="shared" si="16"/>
        <v>0.7368055555555556</v>
      </c>
      <c r="D1064" s="1" t="str">
        <f>IFERROR(INDEX(Table2[Zeitfenster],MATCH(Zeittafel[[#This Row],[Minute]],Table2[Start],1)),"")</f>
        <v>Schicht 2</v>
      </c>
      <c r="E1064" s="4">
        <f>IF(LEFT(Zeittafel[[#This Row],[Zuordnung]],7)="Schicht",COUNTIF($D$7:D1064,"Schicht*"),"")</f>
        <v>628</v>
      </c>
    </row>
    <row r="1065" spans="3:5" x14ac:dyDescent="0.35">
      <c r="C1065" s="1">
        <f t="shared" si="16"/>
        <v>0.73749999999999993</v>
      </c>
      <c r="D1065" s="1" t="str">
        <f>IFERROR(INDEX(Table2[Zeitfenster],MATCH(Zeittafel[[#This Row],[Minute]],Table2[Start],1)),"")</f>
        <v>Schicht 2</v>
      </c>
      <c r="E1065" s="4">
        <f>IF(LEFT(Zeittafel[[#This Row],[Zuordnung]],7)="Schicht",COUNTIF($D$7:D1065,"Schicht*"),"")</f>
        <v>629</v>
      </c>
    </row>
    <row r="1066" spans="3:5" x14ac:dyDescent="0.35">
      <c r="C1066" s="1">
        <f t="shared" si="16"/>
        <v>0.73819444444444438</v>
      </c>
      <c r="D1066" s="1" t="str">
        <f>IFERROR(INDEX(Table2[Zeitfenster],MATCH(Zeittafel[[#This Row],[Minute]],Table2[Start],1)),"")</f>
        <v>Schicht 2</v>
      </c>
      <c r="E1066" s="4">
        <f>IF(LEFT(Zeittafel[[#This Row],[Zuordnung]],7)="Schicht",COUNTIF($D$7:D1066,"Schicht*"),"")</f>
        <v>630</v>
      </c>
    </row>
    <row r="1067" spans="3:5" x14ac:dyDescent="0.35">
      <c r="C1067" s="1">
        <f t="shared" si="16"/>
        <v>0.73888888888888893</v>
      </c>
      <c r="D1067" s="1" t="str">
        <f>IFERROR(INDEX(Table2[Zeitfenster],MATCH(Zeittafel[[#This Row],[Minute]],Table2[Start],1)),"")</f>
        <v>Schicht 2</v>
      </c>
      <c r="E1067" s="4">
        <f>IF(LEFT(Zeittafel[[#This Row],[Zuordnung]],7)="Schicht",COUNTIF($D$7:D1067,"Schicht*"),"")</f>
        <v>631</v>
      </c>
    </row>
    <row r="1068" spans="3:5" x14ac:dyDescent="0.35">
      <c r="C1068" s="1">
        <f t="shared" si="16"/>
        <v>0.73958333333333337</v>
      </c>
      <c r="D1068" s="1" t="str">
        <f>IFERROR(INDEX(Table2[Zeitfenster],MATCH(Zeittafel[[#This Row],[Minute]],Table2[Start],1)),"")</f>
        <v>Schicht 2</v>
      </c>
      <c r="E1068" s="4">
        <f>IF(LEFT(Zeittafel[[#This Row],[Zuordnung]],7)="Schicht",COUNTIF($D$7:D1068,"Schicht*"),"")</f>
        <v>632</v>
      </c>
    </row>
    <row r="1069" spans="3:5" x14ac:dyDescent="0.35">
      <c r="C1069" s="1">
        <f t="shared" si="16"/>
        <v>0.7402777777777777</v>
      </c>
      <c r="D1069" s="1" t="str">
        <f>IFERROR(INDEX(Table2[Zeitfenster],MATCH(Zeittafel[[#This Row],[Minute]],Table2[Start],1)),"")</f>
        <v>Schicht 2</v>
      </c>
      <c r="E1069" s="4">
        <f>IF(LEFT(Zeittafel[[#This Row],[Zuordnung]],7)="Schicht",COUNTIF($D$7:D1069,"Schicht*"),"")</f>
        <v>633</v>
      </c>
    </row>
    <row r="1070" spans="3:5" x14ac:dyDescent="0.35">
      <c r="C1070" s="1">
        <f t="shared" si="16"/>
        <v>0.74097222222222225</v>
      </c>
      <c r="D1070" s="1" t="str">
        <f>IFERROR(INDEX(Table2[Zeitfenster],MATCH(Zeittafel[[#This Row],[Minute]],Table2[Start],1)),"")</f>
        <v>Schicht 2</v>
      </c>
      <c r="E1070" s="4">
        <f>IF(LEFT(Zeittafel[[#This Row],[Zuordnung]],7)="Schicht",COUNTIF($D$7:D1070,"Schicht*"),"")</f>
        <v>634</v>
      </c>
    </row>
    <row r="1071" spans="3:5" x14ac:dyDescent="0.35">
      <c r="C1071" s="1">
        <f t="shared" si="16"/>
        <v>0.7416666666666667</v>
      </c>
      <c r="D1071" s="1" t="str">
        <f>IFERROR(INDEX(Table2[Zeitfenster],MATCH(Zeittafel[[#This Row],[Minute]],Table2[Start],1)),"")</f>
        <v>Schicht 2</v>
      </c>
      <c r="E1071" s="4">
        <f>IF(LEFT(Zeittafel[[#This Row],[Zuordnung]],7)="Schicht",COUNTIF($D$7:D1071,"Schicht*"),"")</f>
        <v>635</v>
      </c>
    </row>
    <row r="1072" spans="3:5" x14ac:dyDescent="0.35">
      <c r="C1072" s="1">
        <f t="shared" si="16"/>
        <v>0.74236111111111114</v>
      </c>
      <c r="D1072" s="1" t="str">
        <f>IFERROR(INDEX(Table2[Zeitfenster],MATCH(Zeittafel[[#This Row],[Minute]],Table2[Start],1)),"")</f>
        <v>Schicht 2</v>
      </c>
      <c r="E1072" s="4">
        <f>IF(LEFT(Zeittafel[[#This Row],[Zuordnung]],7)="Schicht",COUNTIF($D$7:D1072,"Schicht*"),"")</f>
        <v>636</v>
      </c>
    </row>
    <row r="1073" spans="3:5" x14ac:dyDescent="0.35">
      <c r="C1073" s="1">
        <f t="shared" si="16"/>
        <v>0.74305555555555547</v>
      </c>
      <c r="D1073" s="1" t="str">
        <f>IFERROR(INDEX(Table2[Zeitfenster],MATCH(Zeittafel[[#This Row],[Minute]],Table2[Start],1)),"")</f>
        <v>Schicht 2</v>
      </c>
      <c r="E1073" s="4">
        <f>IF(LEFT(Zeittafel[[#This Row],[Zuordnung]],7)="Schicht",COUNTIF($D$7:D1073,"Schicht*"),"")</f>
        <v>637</v>
      </c>
    </row>
    <row r="1074" spans="3:5" x14ac:dyDescent="0.35">
      <c r="C1074" s="1">
        <f t="shared" si="16"/>
        <v>0.74375000000000002</v>
      </c>
      <c r="D1074" s="1" t="str">
        <f>IFERROR(INDEX(Table2[Zeitfenster],MATCH(Zeittafel[[#This Row],[Minute]],Table2[Start],1)),"")</f>
        <v>Schicht 2</v>
      </c>
      <c r="E1074" s="4">
        <f>IF(LEFT(Zeittafel[[#This Row],[Zuordnung]],7)="Schicht",COUNTIF($D$7:D1074,"Schicht*"),"")</f>
        <v>638</v>
      </c>
    </row>
    <row r="1075" spans="3:5" x14ac:dyDescent="0.35">
      <c r="C1075" s="1">
        <f t="shared" si="16"/>
        <v>0.74444444444444446</v>
      </c>
      <c r="D1075" s="1" t="str">
        <f>IFERROR(INDEX(Table2[Zeitfenster],MATCH(Zeittafel[[#This Row],[Minute]],Table2[Start],1)),"")</f>
        <v>Schicht 2</v>
      </c>
      <c r="E1075" s="4">
        <f>IF(LEFT(Zeittafel[[#This Row],[Zuordnung]],7)="Schicht",COUNTIF($D$7:D1075,"Schicht*"),"")</f>
        <v>639</v>
      </c>
    </row>
    <row r="1076" spans="3:5" x14ac:dyDescent="0.35">
      <c r="C1076" s="1">
        <f t="shared" si="16"/>
        <v>0.74513888888888891</v>
      </c>
      <c r="D1076" s="1" t="str">
        <f>IFERROR(INDEX(Table2[Zeitfenster],MATCH(Zeittafel[[#This Row],[Minute]],Table2[Start],1)),"")</f>
        <v>Schicht 2</v>
      </c>
      <c r="E1076" s="4">
        <f>IF(LEFT(Zeittafel[[#This Row],[Zuordnung]],7)="Schicht",COUNTIF($D$7:D1076,"Schicht*"),"")</f>
        <v>640</v>
      </c>
    </row>
    <row r="1077" spans="3:5" x14ac:dyDescent="0.35">
      <c r="C1077" s="1">
        <f t="shared" si="16"/>
        <v>0.74583333333333324</v>
      </c>
      <c r="D1077" s="1" t="str">
        <f>IFERROR(INDEX(Table2[Zeitfenster],MATCH(Zeittafel[[#This Row],[Minute]],Table2[Start],1)),"")</f>
        <v>Schicht 2</v>
      </c>
      <c r="E1077" s="4">
        <f>IF(LEFT(Zeittafel[[#This Row],[Zuordnung]],7)="Schicht",COUNTIF($D$7:D1077,"Schicht*"),"")</f>
        <v>641</v>
      </c>
    </row>
    <row r="1078" spans="3:5" x14ac:dyDescent="0.35">
      <c r="C1078" s="1">
        <f t="shared" si="16"/>
        <v>0.74652777777777779</v>
      </c>
      <c r="D1078" s="1" t="str">
        <f>IFERROR(INDEX(Table2[Zeitfenster],MATCH(Zeittafel[[#This Row],[Minute]],Table2[Start],1)),"")</f>
        <v>Schicht 2</v>
      </c>
      <c r="E1078" s="4">
        <f>IF(LEFT(Zeittafel[[#This Row],[Zuordnung]],7)="Schicht",COUNTIF($D$7:D1078,"Schicht*"),"")</f>
        <v>642</v>
      </c>
    </row>
    <row r="1079" spans="3:5" x14ac:dyDescent="0.35">
      <c r="C1079" s="1">
        <f t="shared" si="16"/>
        <v>0.74722222222222223</v>
      </c>
      <c r="D1079" s="1" t="str">
        <f>IFERROR(INDEX(Table2[Zeitfenster],MATCH(Zeittafel[[#This Row],[Minute]],Table2[Start],1)),"")</f>
        <v>Schicht 2</v>
      </c>
      <c r="E1079" s="4">
        <f>IF(LEFT(Zeittafel[[#This Row],[Zuordnung]],7)="Schicht",COUNTIF($D$7:D1079,"Schicht*"),"")</f>
        <v>643</v>
      </c>
    </row>
    <row r="1080" spans="3:5" x14ac:dyDescent="0.35">
      <c r="C1080" s="1">
        <f t="shared" si="16"/>
        <v>0.74791666666666667</v>
      </c>
      <c r="D1080" s="1" t="str">
        <f>IFERROR(INDEX(Table2[Zeitfenster],MATCH(Zeittafel[[#This Row],[Minute]],Table2[Start],1)),"")</f>
        <v>Schicht 2</v>
      </c>
      <c r="E1080" s="4">
        <f>IF(LEFT(Zeittafel[[#This Row],[Zuordnung]],7)="Schicht",COUNTIF($D$7:D1080,"Schicht*"),"")</f>
        <v>644</v>
      </c>
    </row>
    <row r="1081" spans="3:5" x14ac:dyDescent="0.35">
      <c r="C1081" s="1">
        <f t="shared" si="16"/>
        <v>0.74861111111111101</v>
      </c>
      <c r="D1081" s="1" t="str">
        <f>IFERROR(INDEX(Table2[Zeitfenster],MATCH(Zeittafel[[#This Row],[Minute]],Table2[Start],1)),"")</f>
        <v>Schicht 2</v>
      </c>
      <c r="E1081" s="4">
        <f>IF(LEFT(Zeittafel[[#This Row],[Zuordnung]],7)="Schicht",COUNTIF($D$7:D1081,"Schicht*"),"")</f>
        <v>645</v>
      </c>
    </row>
    <row r="1082" spans="3:5" x14ac:dyDescent="0.35">
      <c r="C1082" s="1">
        <f t="shared" si="16"/>
        <v>0.74930555555555556</v>
      </c>
      <c r="D1082" s="1" t="str">
        <f>IFERROR(INDEX(Table2[Zeitfenster],MATCH(Zeittafel[[#This Row],[Minute]],Table2[Start],1)),"")</f>
        <v>Schicht 2</v>
      </c>
      <c r="E1082" s="4">
        <f>IF(LEFT(Zeittafel[[#This Row],[Zuordnung]],7)="Schicht",COUNTIF($D$7:D1082,"Schicht*"),"")</f>
        <v>646</v>
      </c>
    </row>
    <row r="1083" spans="3:5" x14ac:dyDescent="0.35">
      <c r="C1083" s="1">
        <f t="shared" si="16"/>
        <v>0.75</v>
      </c>
      <c r="D1083" s="1" t="str">
        <f>IFERROR(INDEX(Table2[Zeitfenster],MATCH(Zeittafel[[#This Row],[Minute]],Table2[Start],1)),"")</f>
        <v>Schicht 2</v>
      </c>
      <c r="E1083" s="4">
        <f>IF(LEFT(Zeittafel[[#This Row],[Zuordnung]],7)="Schicht",COUNTIF($D$7:D1083,"Schicht*"),"")</f>
        <v>647</v>
      </c>
    </row>
    <row r="1084" spans="3:5" x14ac:dyDescent="0.35">
      <c r="C1084" s="1">
        <f t="shared" si="16"/>
        <v>0.75069444444444444</v>
      </c>
      <c r="D1084" s="1" t="str">
        <f>IFERROR(INDEX(Table2[Zeitfenster],MATCH(Zeittafel[[#This Row],[Minute]],Table2[Start],1)),"")</f>
        <v>Schicht 2</v>
      </c>
      <c r="E1084" s="4">
        <f>IF(LEFT(Zeittafel[[#This Row],[Zuordnung]],7)="Schicht",COUNTIF($D$7:D1084,"Schicht*"),"")</f>
        <v>648</v>
      </c>
    </row>
    <row r="1085" spans="3:5" x14ac:dyDescent="0.35">
      <c r="C1085" s="1">
        <f t="shared" si="16"/>
        <v>0.75138888888888899</v>
      </c>
      <c r="D1085" s="1" t="str">
        <f>IFERROR(INDEX(Table2[Zeitfenster],MATCH(Zeittafel[[#This Row],[Minute]],Table2[Start],1)),"")</f>
        <v>Schicht 2</v>
      </c>
      <c r="E1085" s="4">
        <f>IF(LEFT(Zeittafel[[#This Row],[Zuordnung]],7)="Schicht",COUNTIF($D$7:D1085,"Schicht*"),"")</f>
        <v>649</v>
      </c>
    </row>
    <row r="1086" spans="3:5" x14ac:dyDescent="0.35">
      <c r="C1086" s="1">
        <f t="shared" si="16"/>
        <v>0.75208333333333333</v>
      </c>
      <c r="D1086" s="1" t="str">
        <f>IFERROR(INDEX(Table2[Zeitfenster],MATCH(Zeittafel[[#This Row],[Minute]],Table2[Start],1)),"")</f>
        <v>Schicht 2</v>
      </c>
      <c r="E1086" s="4">
        <f>IF(LEFT(Zeittafel[[#This Row],[Zuordnung]],7)="Schicht",COUNTIF($D$7:D1086,"Schicht*"),"")</f>
        <v>650</v>
      </c>
    </row>
    <row r="1087" spans="3:5" x14ac:dyDescent="0.35">
      <c r="C1087" s="1">
        <f t="shared" si="16"/>
        <v>0.75277777777777777</v>
      </c>
      <c r="D1087" s="1" t="str">
        <f>IFERROR(INDEX(Table2[Zeitfenster],MATCH(Zeittafel[[#This Row],[Minute]],Table2[Start],1)),"")</f>
        <v>Schicht 2</v>
      </c>
      <c r="E1087" s="4">
        <f>IF(LEFT(Zeittafel[[#This Row],[Zuordnung]],7)="Schicht",COUNTIF($D$7:D1087,"Schicht*"),"")</f>
        <v>651</v>
      </c>
    </row>
    <row r="1088" spans="3:5" x14ac:dyDescent="0.35">
      <c r="C1088" s="1">
        <f t="shared" si="16"/>
        <v>0.75347222222222221</v>
      </c>
      <c r="D1088" s="1" t="str">
        <f>IFERROR(INDEX(Table2[Zeitfenster],MATCH(Zeittafel[[#This Row],[Minute]],Table2[Start],1)),"")</f>
        <v>Schicht 2</v>
      </c>
      <c r="E1088" s="4">
        <f>IF(LEFT(Zeittafel[[#This Row],[Zuordnung]],7)="Schicht",COUNTIF($D$7:D1088,"Schicht*"),"")</f>
        <v>652</v>
      </c>
    </row>
    <row r="1089" spans="3:5" x14ac:dyDescent="0.35">
      <c r="C1089" s="1">
        <f t="shared" si="16"/>
        <v>0.75416666666666676</v>
      </c>
      <c r="D1089" s="1" t="str">
        <f>IFERROR(INDEX(Table2[Zeitfenster],MATCH(Zeittafel[[#This Row],[Minute]],Table2[Start],1)),"")</f>
        <v>Schicht 2</v>
      </c>
      <c r="E1089" s="4">
        <f>IF(LEFT(Zeittafel[[#This Row],[Zuordnung]],7)="Schicht",COUNTIF($D$7:D1089,"Schicht*"),"")</f>
        <v>653</v>
      </c>
    </row>
    <row r="1090" spans="3:5" x14ac:dyDescent="0.35">
      <c r="C1090" s="1">
        <f t="shared" si="16"/>
        <v>0.75486111111111109</v>
      </c>
      <c r="D1090" s="1" t="str">
        <f>IFERROR(INDEX(Table2[Zeitfenster],MATCH(Zeittafel[[#This Row],[Minute]],Table2[Start],1)),"")</f>
        <v>Schicht 2</v>
      </c>
      <c r="E1090" s="4">
        <f>IF(LEFT(Zeittafel[[#This Row],[Zuordnung]],7)="Schicht",COUNTIF($D$7:D1090,"Schicht*"),"")</f>
        <v>654</v>
      </c>
    </row>
    <row r="1091" spans="3:5" x14ac:dyDescent="0.35">
      <c r="C1091" s="1">
        <f t="shared" si="16"/>
        <v>0.75555555555555554</v>
      </c>
      <c r="D1091" s="1" t="str">
        <f>IFERROR(INDEX(Table2[Zeitfenster],MATCH(Zeittafel[[#This Row],[Minute]],Table2[Start],1)),"")</f>
        <v>Schicht 2</v>
      </c>
      <c r="E1091" s="4">
        <f>IF(LEFT(Zeittafel[[#This Row],[Zuordnung]],7)="Schicht",COUNTIF($D$7:D1091,"Schicht*"),"")</f>
        <v>655</v>
      </c>
    </row>
    <row r="1092" spans="3:5" x14ac:dyDescent="0.35">
      <c r="C1092" s="1">
        <f t="shared" si="16"/>
        <v>0.75624999999999998</v>
      </c>
      <c r="D1092" s="1" t="str">
        <f>IFERROR(INDEX(Table2[Zeitfenster],MATCH(Zeittafel[[#This Row],[Minute]],Table2[Start],1)),"")</f>
        <v>Schicht 2</v>
      </c>
      <c r="E1092" s="4">
        <f>IF(LEFT(Zeittafel[[#This Row],[Zuordnung]],7)="Schicht",COUNTIF($D$7:D1092,"Schicht*"),"")</f>
        <v>656</v>
      </c>
    </row>
    <row r="1093" spans="3:5" x14ac:dyDescent="0.35">
      <c r="C1093" s="1">
        <f t="shared" si="16"/>
        <v>0.75694444444444453</v>
      </c>
      <c r="D1093" s="1" t="str">
        <f>IFERROR(INDEX(Table2[Zeitfenster],MATCH(Zeittafel[[#This Row],[Minute]],Table2[Start],1)),"")</f>
        <v>Schicht 2</v>
      </c>
      <c r="E1093" s="4">
        <f>IF(LEFT(Zeittafel[[#This Row],[Zuordnung]],7)="Schicht",COUNTIF($D$7:D1093,"Schicht*"),"")</f>
        <v>657</v>
      </c>
    </row>
    <row r="1094" spans="3:5" x14ac:dyDescent="0.35">
      <c r="C1094" s="1">
        <f t="shared" si="16"/>
        <v>0.75763888888888886</v>
      </c>
      <c r="D1094" s="1" t="str">
        <f>IFERROR(INDEX(Table2[Zeitfenster],MATCH(Zeittafel[[#This Row],[Minute]],Table2[Start],1)),"")</f>
        <v>Schicht 2</v>
      </c>
      <c r="E1094" s="4">
        <f>IF(LEFT(Zeittafel[[#This Row],[Zuordnung]],7)="Schicht",COUNTIF($D$7:D1094,"Schicht*"),"")</f>
        <v>658</v>
      </c>
    </row>
    <row r="1095" spans="3:5" x14ac:dyDescent="0.35">
      <c r="C1095" s="1">
        <f t="shared" ref="C1095:C1158" si="17">TIME(0,ROW()-3,0)</f>
        <v>0.7583333333333333</v>
      </c>
      <c r="D1095" s="1" t="str">
        <f>IFERROR(INDEX(Table2[Zeitfenster],MATCH(Zeittafel[[#This Row],[Minute]],Table2[Start],1)),"")</f>
        <v>Schicht 2</v>
      </c>
      <c r="E1095" s="4">
        <f>IF(LEFT(Zeittafel[[#This Row],[Zuordnung]],7)="Schicht",COUNTIF($D$7:D1095,"Schicht*"),"")</f>
        <v>659</v>
      </c>
    </row>
    <row r="1096" spans="3:5" x14ac:dyDescent="0.35">
      <c r="C1096" s="1">
        <f t="shared" si="17"/>
        <v>0.75902777777777775</v>
      </c>
      <c r="D1096" s="1" t="str">
        <f>IFERROR(INDEX(Table2[Zeitfenster],MATCH(Zeittafel[[#This Row],[Minute]],Table2[Start],1)),"")</f>
        <v>Schicht 2</v>
      </c>
      <c r="E1096" s="4">
        <f>IF(LEFT(Zeittafel[[#This Row],[Zuordnung]],7)="Schicht",COUNTIF($D$7:D1096,"Schicht*"),"")</f>
        <v>660</v>
      </c>
    </row>
    <row r="1097" spans="3:5" x14ac:dyDescent="0.35">
      <c r="C1097" s="1">
        <f t="shared" si="17"/>
        <v>0.7597222222222223</v>
      </c>
      <c r="D1097" s="1" t="str">
        <f>IFERROR(INDEX(Table2[Zeitfenster],MATCH(Zeittafel[[#This Row],[Minute]],Table2[Start],1)),"")</f>
        <v>Schicht 2</v>
      </c>
      <c r="E1097" s="4">
        <f>IF(LEFT(Zeittafel[[#This Row],[Zuordnung]],7)="Schicht",COUNTIF($D$7:D1097,"Schicht*"),"")</f>
        <v>661</v>
      </c>
    </row>
    <row r="1098" spans="3:5" x14ac:dyDescent="0.35">
      <c r="C1098" s="1">
        <f t="shared" si="17"/>
        <v>0.76041666666666663</v>
      </c>
      <c r="D1098" s="1" t="str">
        <f>IFERROR(INDEX(Table2[Zeitfenster],MATCH(Zeittafel[[#This Row],[Minute]],Table2[Start],1)),"")</f>
        <v>Schicht 2</v>
      </c>
      <c r="E1098" s="4">
        <f>IF(LEFT(Zeittafel[[#This Row],[Zuordnung]],7)="Schicht",COUNTIF($D$7:D1098,"Schicht*"),"")</f>
        <v>662</v>
      </c>
    </row>
    <row r="1099" spans="3:5" x14ac:dyDescent="0.35">
      <c r="C1099" s="1">
        <f t="shared" si="17"/>
        <v>0.76111111111111107</v>
      </c>
      <c r="D1099" s="1" t="str">
        <f>IFERROR(INDEX(Table2[Zeitfenster],MATCH(Zeittafel[[#This Row],[Minute]],Table2[Start],1)),"")</f>
        <v>Schicht 2</v>
      </c>
      <c r="E1099" s="4">
        <f>IF(LEFT(Zeittafel[[#This Row],[Zuordnung]],7)="Schicht",COUNTIF($D$7:D1099,"Schicht*"),"")</f>
        <v>663</v>
      </c>
    </row>
    <row r="1100" spans="3:5" x14ac:dyDescent="0.35">
      <c r="C1100" s="1">
        <f t="shared" si="17"/>
        <v>0.76180555555555562</v>
      </c>
      <c r="D1100" s="1" t="str">
        <f>IFERROR(INDEX(Table2[Zeitfenster],MATCH(Zeittafel[[#This Row],[Minute]],Table2[Start],1)),"")</f>
        <v>Schicht 2</v>
      </c>
      <c r="E1100" s="4">
        <f>IF(LEFT(Zeittafel[[#This Row],[Zuordnung]],7)="Schicht",COUNTIF($D$7:D1100,"Schicht*"),"")</f>
        <v>664</v>
      </c>
    </row>
    <row r="1101" spans="3:5" x14ac:dyDescent="0.35">
      <c r="C1101" s="1">
        <f t="shared" si="17"/>
        <v>0.76250000000000007</v>
      </c>
      <c r="D1101" s="1" t="str">
        <f>IFERROR(INDEX(Table2[Zeitfenster],MATCH(Zeittafel[[#This Row],[Minute]],Table2[Start],1)),"")</f>
        <v>Schicht 2</v>
      </c>
      <c r="E1101" s="4">
        <f>IF(LEFT(Zeittafel[[#This Row],[Zuordnung]],7)="Schicht",COUNTIF($D$7:D1101,"Schicht*"),"")</f>
        <v>665</v>
      </c>
    </row>
    <row r="1102" spans="3:5" x14ac:dyDescent="0.35">
      <c r="C1102" s="1">
        <f t="shared" si="17"/>
        <v>0.7631944444444444</v>
      </c>
      <c r="D1102" s="1" t="str">
        <f>IFERROR(INDEX(Table2[Zeitfenster],MATCH(Zeittafel[[#This Row],[Minute]],Table2[Start],1)),"")</f>
        <v>Schicht 2</v>
      </c>
      <c r="E1102" s="4">
        <f>IF(LEFT(Zeittafel[[#This Row],[Zuordnung]],7)="Schicht",COUNTIF($D$7:D1102,"Schicht*"),"")</f>
        <v>666</v>
      </c>
    </row>
    <row r="1103" spans="3:5" x14ac:dyDescent="0.35">
      <c r="C1103" s="1">
        <f t="shared" si="17"/>
        <v>0.76388888888888884</v>
      </c>
      <c r="D1103" s="1" t="str">
        <f>IFERROR(INDEX(Table2[Zeitfenster],MATCH(Zeittafel[[#This Row],[Minute]],Table2[Start],1)),"")</f>
        <v>Schicht 2</v>
      </c>
      <c r="E1103" s="4">
        <f>IF(LEFT(Zeittafel[[#This Row],[Zuordnung]],7)="Schicht",COUNTIF($D$7:D1103,"Schicht*"),"")</f>
        <v>667</v>
      </c>
    </row>
    <row r="1104" spans="3:5" x14ac:dyDescent="0.35">
      <c r="C1104" s="1">
        <f t="shared" si="17"/>
        <v>0.76458333333333339</v>
      </c>
      <c r="D1104" s="1" t="str">
        <f>IFERROR(INDEX(Table2[Zeitfenster],MATCH(Zeittafel[[#This Row],[Minute]],Table2[Start],1)),"")</f>
        <v>Schicht 2</v>
      </c>
      <c r="E1104" s="4">
        <f>IF(LEFT(Zeittafel[[#This Row],[Zuordnung]],7)="Schicht",COUNTIF($D$7:D1104,"Schicht*"),"")</f>
        <v>668</v>
      </c>
    </row>
    <row r="1105" spans="3:5" x14ac:dyDescent="0.35">
      <c r="C1105" s="1">
        <f t="shared" si="17"/>
        <v>0.76527777777777783</v>
      </c>
      <c r="D1105" s="1" t="str">
        <f>IFERROR(INDEX(Table2[Zeitfenster],MATCH(Zeittafel[[#This Row],[Minute]],Table2[Start],1)),"")</f>
        <v>Schicht 2</v>
      </c>
      <c r="E1105" s="4">
        <f>IF(LEFT(Zeittafel[[#This Row],[Zuordnung]],7)="Schicht",COUNTIF($D$7:D1105,"Schicht*"),"")</f>
        <v>669</v>
      </c>
    </row>
    <row r="1106" spans="3:5" x14ac:dyDescent="0.35">
      <c r="C1106" s="1">
        <f t="shared" si="17"/>
        <v>0.76597222222222217</v>
      </c>
      <c r="D1106" s="1" t="str">
        <f>IFERROR(INDEX(Table2[Zeitfenster],MATCH(Zeittafel[[#This Row],[Minute]],Table2[Start],1)),"")</f>
        <v>Schicht 2</v>
      </c>
      <c r="E1106" s="4">
        <f>IF(LEFT(Zeittafel[[#This Row],[Zuordnung]],7)="Schicht",COUNTIF($D$7:D1106,"Schicht*"),"")</f>
        <v>670</v>
      </c>
    </row>
    <row r="1107" spans="3:5" x14ac:dyDescent="0.35">
      <c r="C1107" s="1">
        <f t="shared" si="17"/>
        <v>0.76666666666666661</v>
      </c>
      <c r="D1107" s="1" t="str">
        <f>IFERROR(INDEX(Table2[Zeitfenster],MATCH(Zeittafel[[#This Row],[Minute]],Table2[Start],1)),"")</f>
        <v>Schicht 2</v>
      </c>
      <c r="E1107" s="4">
        <f>IF(LEFT(Zeittafel[[#This Row],[Zuordnung]],7)="Schicht",COUNTIF($D$7:D1107,"Schicht*"),"")</f>
        <v>671</v>
      </c>
    </row>
    <row r="1108" spans="3:5" x14ac:dyDescent="0.35">
      <c r="C1108" s="1">
        <f t="shared" si="17"/>
        <v>0.76736111111111116</v>
      </c>
      <c r="D1108" s="1" t="str">
        <f>IFERROR(INDEX(Table2[Zeitfenster],MATCH(Zeittafel[[#This Row],[Minute]],Table2[Start],1)),"")</f>
        <v>Schicht 2</v>
      </c>
      <c r="E1108" s="4">
        <f>IF(LEFT(Zeittafel[[#This Row],[Zuordnung]],7)="Schicht",COUNTIF($D$7:D1108,"Schicht*"),"")</f>
        <v>672</v>
      </c>
    </row>
    <row r="1109" spans="3:5" x14ac:dyDescent="0.35">
      <c r="C1109" s="1">
        <f t="shared" si="17"/>
        <v>0.7680555555555556</v>
      </c>
      <c r="D1109" s="1" t="str">
        <f>IFERROR(INDEX(Table2[Zeitfenster],MATCH(Zeittafel[[#This Row],[Minute]],Table2[Start],1)),"")</f>
        <v>Schicht 2</v>
      </c>
      <c r="E1109" s="4">
        <f>IF(LEFT(Zeittafel[[#This Row],[Zuordnung]],7)="Schicht",COUNTIF($D$7:D1109,"Schicht*"),"")</f>
        <v>673</v>
      </c>
    </row>
    <row r="1110" spans="3:5" x14ac:dyDescent="0.35">
      <c r="C1110" s="1">
        <f t="shared" si="17"/>
        <v>0.76874999999999993</v>
      </c>
      <c r="D1110" s="1" t="str">
        <f>IFERROR(INDEX(Table2[Zeitfenster],MATCH(Zeittafel[[#This Row],[Minute]],Table2[Start],1)),"")</f>
        <v>Schicht 2</v>
      </c>
      <c r="E1110" s="4">
        <f>IF(LEFT(Zeittafel[[#This Row],[Zuordnung]],7)="Schicht",COUNTIF($D$7:D1110,"Schicht*"),"")</f>
        <v>674</v>
      </c>
    </row>
    <row r="1111" spans="3:5" x14ac:dyDescent="0.35">
      <c r="C1111" s="1">
        <f t="shared" si="17"/>
        <v>0.76944444444444438</v>
      </c>
      <c r="D1111" s="1" t="str">
        <f>IFERROR(INDEX(Table2[Zeitfenster],MATCH(Zeittafel[[#This Row],[Minute]],Table2[Start],1)),"")</f>
        <v>Schicht 2</v>
      </c>
      <c r="E1111" s="4">
        <f>IF(LEFT(Zeittafel[[#This Row],[Zuordnung]],7)="Schicht",COUNTIF($D$7:D1111,"Schicht*"),"")</f>
        <v>675</v>
      </c>
    </row>
    <row r="1112" spans="3:5" x14ac:dyDescent="0.35">
      <c r="C1112" s="1">
        <f t="shared" si="17"/>
        <v>0.77013888888888893</v>
      </c>
      <c r="D1112" s="1" t="str">
        <f>IFERROR(INDEX(Table2[Zeitfenster],MATCH(Zeittafel[[#This Row],[Minute]],Table2[Start],1)),"")</f>
        <v>Schicht 2</v>
      </c>
      <c r="E1112" s="4">
        <f>IF(LEFT(Zeittafel[[#This Row],[Zuordnung]],7)="Schicht",COUNTIF($D$7:D1112,"Schicht*"),"")</f>
        <v>676</v>
      </c>
    </row>
    <row r="1113" spans="3:5" x14ac:dyDescent="0.35">
      <c r="C1113" s="1">
        <f t="shared" si="17"/>
        <v>0.77083333333333337</v>
      </c>
      <c r="D1113" s="1" t="str">
        <f>IFERROR(INDEX(Table2[Zeitfenster],MATCH(Zeittafel[[#This Row],[Minute]],Table2[Start],1)),"")</f>
        <v>Schicht 2</v>
      </c>
      <c r="E1113" s="4">
        <f>IF(LEFT(Zeittafel[[#This Row],[Zuordnung]],7)="Schicht",COUNTIF($D$7:D1113,"Schicht*"),"")</f>
        <v>677</v>
      </c>
    </row>
    <row r="1114" spans="3:5" x14ac:dyDescent="0.35">
      <c r="C1114" s="1">
        <f t="shared" si="17"/>
        <v>0.7715277777777777</v>
      </c>
      <c r="D1114" s="1" t="str">
        <f>IFERROR(INDEX(Table2[Zeitfenster],MATCH(Zeittafel[[#This Row],[Minute]],Table2[Start],1)),"")</f>
        <v>Schicht 2</v>
      </c>
      <c r="E1114" s="4">
        <f>IF(LEFT(Zeittafel[[#This Row],[Zuordnung]],7)="Schicht",COUNTIF($D$7:D1114,"Schicht*"),"")</f>
        <v>678</v>
      </c>
    </row>
    <row r="1115" spans="3:5" x14ac:dyDescent="0.35">
      <c r="C1115" s="1">
        <f t="shared" si="17"/>
        <v>0.77222222222222225</v>
      </c>
      <c r="D1115" s="1" t="str">
        <f>IFERROR(INDEX(Table2[Zeitfenster],MATCH(Zeittafel[[#This Row],[Minute]],Table2[Start],1)),"")</f>
        <v>Schicht 2</v>
      </c>
      <c r="E1115" s="4">
        <f>IF(LEFT(Zeittafel[[#This Row],[Zuordnung]],7)="Schicht",COUNTIF($D$7:D1115,"Schicht*"),"")</f>
        <v>679</v>
      </c>
    </row>
    <row r="1116" spans="3:5" x14ac:dyDescent="0.35">
      <c r="C1116" s="1">
        <f t="shared" si="17"/>
        <v>0.7729166666666667</v>
      </c>
      <c r="D1116" s="1" t="str">
        <f>IFERROR(INDEX(Table2[Zeitfenster],MATCH(Zeittafel[[#This Row],[Minute]],Table2[Start],1)),"")</f>
        <v>Schicht 2</v>
      </c>
      <c r="E1116" s="4">
        <f>IF(LEFT(Zeittafel[[#This Row],[Zuordnung]],7)="Schicht",COUNTIF($D$7:D1116,"Schicht*"),"")</f>
        <v>680</v>
      </c>
    </row>
    <row r="1117" spans="3:5" x14ac:dyDescent="0.35">
      <c r="C1117" s="1">
        <f t="shared" si="17"/>
        <v>0.77361111111111114</v>
      </c>
      <c r="D1117" s="1" t="str">
        <f>IFERROR(INDEX(Table2[Zeitfenster],MATCH(Zeittafel[[#This Row],[Minute]],Table2[Start],1)),"")</f>
        <v>Schicht 2</v>
      </c>
      <c r="E1117" s="4">
        <f>IF(LEFT(Zeittafel[[#This Row],[Zuordnung]],7)="Schicht",COUNTIF($D$7:D1117,"Schicht*"),"")</f>
        <v>681</v>
      </c>
    </row>
    <row r="1118" spans="3:5" x14ac:dyDescent="0.35">
      <c r="C1118" s="1">
        <f t="shared" si="17"/>
        <v>0.77430555555555547</v>
      </c>
      <c r="D1118" s="1" t="str">
        <f>IFERROR(INDEX(Table2[Zeitfenster],MATCH(Zeittafel[[#This Row],[Minute]],Table2[Start],1)),"")</f>
        <v>Schicht 2</v>
      </c>
      <c r="E1118" s="4">
        <f>IF(LEFT(Zeittafel[[#This Row],[Zuordnung]],7)="Schicht",COUNTIF($D$7:D1118,"Schicht*"),"")</f>
        <v>682</v>
      </c>
    </row>
    <row r="1119" spans="3:5" x14ac:dyDescent="0.35">
      <c r="C1119" s="1">
        <f t="shared" si="17"/>
        <v>0.77500000000000002</v>
      </c>
      <c r="D1119" s="1" t="str">
        <f>IFERROR(INDEX(Table2[Zeitfenster],MATCH(Zeittafel[[#This Row],[Minute]],Table2[Start],1)),"")</f>
        <v>Schicht 2</v>
      </c>
      <c r="E1119" s="4">
        <f>IF(LEFT(Zeittafel[[#This Row],[Zuordnung]],7)="Schicht",COUNTIF($D$7:D1119,"Schicht*"),"")</f>
        <v>683</v>
      </c>
    </row>
    <row r="1120" spans="3:5" x14ac:dyDescent="0.35">
      <c r="C1120" s="1">
        <f t="shared" si="17"/>
        <v>0.77569444444444446</v>
      </c>
      <c r="D1120" s="1" t="str">
        <f>IFERROR(INDEX(Table2[Zeitfenster],MATCH(Zeittafel[[#This Row],[Minute]],Table2[Start],1)),"")</f>
        <v>Schicht 2</v>
      </c>
      <c r="E1120" s="4">
        <f>IF(LEFT(Zeittafel[[#This Row],[Zuordnung]],7)="Schicht",COUNTIF($D$7:D1120,"Schicht*"),"")</f>
        <v>684</v>
      </c>
    </row>
    <row r="1121" spans="3:5" x14ac:dyDescent="0.35">
      <c r="C1121" s="1">
        <f t="shared" si="17"/>
        <v>0.77638888888888891</v>
      </c>
      <c r="D1121" s="1" t="str">
        <f>IFERROR(INDEX(Table2[Zeitfenster],MATCH(Zeittafel[[#This Row],[Minute]],Table2[Start],1)),"")</f>
        <v>Schicht 2</v>
      </c>
      <c r="E1121" s="4">
        <f>IF(LEFT(Zeittafel[[#This Row],[Zuordnung]],7)="Schicht",COUNTIF($D$7:D1121,"Schicht*"),"")</f>
        <v>685</v>
      </c>
    </row>
    <row r="1122" spans="3:5" x14ac:dyDescent="0.35">
      <c r="C1122" s="1">
        <f t="shared" si="17"/>
        <v>0.77708333333333324</v>
      </c>
      <c r="D1122" s="1" t="str">
        <f>IFERROR(INDEX(Table2[Zeitfenster],MATCH(Zeittafel[[#This Row],[Minute]],Table2[Start],1)),"")</f>
        <v>Schicht 2</v>
      </c>
      <c r="E1122" s="4">
        <f>IF(LEFT(Zeittafel[[#This Row],[Zuordnung]],7)="Schicht",COUNTIF($D$7:D1122,"Schicht*"),"")</f>
        <v>686</v>
      </c>
    </row>
    <row r="1123" spans="3:5" x14ac:dyDescent="0.35">
      <c r="C1123" s="1">
        <f t="shared" si="17"/>
        <v>0.77777777777777779</v>
      </c>
      <c r="D1123" s="1" t="str">
        <f>IFERROR(INDEX(Table2[Zeitfenster],MATCH(Zeittafel[[#This Row],[Minute]],Table2[Start],1)),"")</f>
        <v>Schicht 2</v>
      </c>
      <c r="E1123" s="4">
        <f>IF(LEFT(Zeittafel[[#This Row],[Zuordnung]],7)="Schicht",COUNTIF($D$7:D1123,"Schicht*"),"")</f>
        <v>687</v>
      </c>
    </row>
    <row r="1124" spans="3:5" x14ac:dyDescent="0.35">
      <c r="C1124" s="1">
        <f t="shared" si="17"/>
        <v>0.77847222222222223</v>
      </c>
      <c r="D1124" s="1" t="str">
        <f>IFERROR(INDEX(Table2[Zeitfenster],MATCH(Zeittafel[[#This Row],[Minute]],Table2[Start],1)),"")</f>
        <v>Schicht 2</v>
      </c>
      <c r="E1124" s="4">
        <f>IF(LEFT(Zeittafel[[#This Row],[Zuordnung]],7)="Schicht",COUNTIF($D$7:D1124,"Schicht*"),"")</f>
        <v>688</v>
      </c>
    </row>
    <row r="1125" spans="3:5" x14ac:dyDescent="0.35">
      <c r="C1125" s="1">
        <f t="shared" si="17"/>
        <v>0.77916666666666667</v>
      </c>
      <c r="D1125" s="1" t="str">
        <f>IFERROR(INDEX(Table2[Zeitfenster],MATCH(Zeittafel[[#This Row],[Minute]],Table2[Start],1)),"")</f>
        <v>Schicht 2</v>
      </c>
      <c r="E1125" s="4">
        <f>IF(LEFT(Zeittafel[[#This Row],[Zuordnung]],7)="Schicht",COUNTIF($D$7:D1125,"Schicht*"),"")</f>
        <v>689</v>
      </c>
    </row>
    <row r="1126" spans="3:5" x14ac:dyDescent="0.35">
      <c r="C1126" s="1">
        <f t="shared" si="17"/>
        <v>0.77986111111111101</v>
      </c>
      <c r="D1126" s="1" t="str">
        <f>IFERROR(INDEX(Table2[Zeitfenster],MATCH(Zeittafel[[#This Row],[Minute]],Table2[Start],1)),"")</f>
        <v>Schicht 2</v>
      </c>
      <c r="E1126" s="4">
        <f>IF(LEFT(Zeittafel[[#This Row],[Zuordnung]],7)="Schicht",COUNTIF($D$7:D1126,"Schicht*"),"")</f>
        <v>690</v>
      </c>
    </row>
    <row r="1127" spans="3:5" x14ac:dyDescent="0.35">
      <c r="C1127" s="1">
        <f t="shared" si="17"/>
        <v>0.78055555555555556</v>
      </c>
      <c r="D1127" s="1" t="str">
        <f>IFERROR(INDEX(Table2[Zeitfenster],MATCH(Zeittafel[[#This Row],[Minute]],Table2[Start],1)),"")</f>
        <v>Schicht 2</v>
      </c>
      <c r="E1127" s="4">
        <f>IF(LEFT(Zeittafel[[#This Row],[Zuordnung]],7)="Schicht",COUNTIF($D$7:D1127,"Schicht*"),"")</f>
        <v>691</v>
      </c>
    </row>
    <row r="1128" spans="3:5" x14ac:dyDescent="0.35">
      <c r="C1128" s="1">
        <f t="shared" si="17"/>
        <v>0.78125</v>
      </c>
      <c r="D1128" s="1" t="str">
        <f>IFERROR(INDEX(Table2[Zeitfenster],MATCH(Zeittafel[[#This Row],[Minute]],Table2[Start],1)),"")</f>
        <v>Schicht 2</v>
      </c>
      <c r="E1128" s="4">
        <f>IF(LEFT(Zeittafel[[#This Row],[Zuordnung]],7)="Schicht",COUNTIF($D$7:D1128,"Schicht*"),"")</f>
        <v>692</v>
      </c>
    </row>
    <row r="1129" spans="3:5" x14ac:dyDescent="0.35">
      <c r="C1129" s="1">
        <f t="shared" si="17"/>
        <v>0.78194444444444444</v>
      </c>
      <c r="D1129" s="1" t="str">
        <f>IFERROR(INDEX(Table2[Zeitfenster],MATCH(Zeittafel[[#This Row],[Minute]],Table2[Start],1)),"")</f>
        <v>Schicht 2</v>
      </c>
      <c r="E1129" s="4">
        <f>IF(LEFT(Zeittafel[[#This Row],[Zuordnung]],7)="Schicht",COUNTIF($D$7:D1129,"Schicht*"),"")</f>
        <v>693</v>
      </c>
    </row>
    <row r="1130" spans="3:5" x14ac:dyDescent="0.35">
      <c r="C1130" s="1">
        <f t="shared" si="17"/>
        <v>0.78263888888888899</v>
      </c>
      <c r="D1130" s="1" t="str">
        <f>IFERROR(INDEX(Table2[Zeitfenster],MATCH(Zeittafel[[#This Row],[Minute]],Table2[Start],1)),"")</f>
        <v>Schicht 2</v>
      </c>
      <c r="E1130" s="4">
        <f>IF(LEFT(Zeittafel[[#This Row],[Zuordnung]],7)="Schicht",COUNTIF($D$7:D1130,"Schicht*"),"")</f>
        <v>694</v>
      </c>
    </row>
    <row r="1131" spans="3:5" x14ac:dyDescent="0.35">
      <c r="C1131" s="1">
        <f t="shared" si="17"/>
        <v>0.78333333333333333</v>
      </c>
      <c r="D1131" s="1" t="str">
        <f>IFERROR(INDEX(Table2[Zeitfenster],MATCH(Zeittafel[[#This Row],[Minute]],Table2[Start],1)),"")</f>
        <v>Schicht 2</v>
      </c>
      <c r="E1131" s="4">
        <f>IF(LEFT(Zeittafel[[#This Row],[Zuordnung]],7)="Schicht",COUNTIF($D$7:D1131,"Schicht*"),"")</f>
        <v>695</v>
      </c>
    </row>
    <row r="1132" spans="3:5" x14ac:dyDescent="0.35">
      <c r="C1132" s="1">
        <f t="shared" si="17"/>
        <v>0.78402777777777777</v>
      </c>
      <c r="D1132" s="1" t="str">
        <f>IFERROR(INDEX(Table2[Zeitfenster],MATCH(Zeittafel[[#This Row],[Minute]],Table2[Start],1)),"")</f>
        <v>Schicht 2</v>
      </c>
      <c r="E1132" s="4">
        <f>IF(LEFT(Zeittafel[[#This Row],[Zuordnung]],7)="Schicht",COUNTIF($D$7:D1132,"Schicht*"),"")</f>
        <v>696</v>
      </c>
    </row>
    <row r="1133" spans="3:5" x14ac:dyDescent="0.35">
      <c r="C1133" s="1">
        <f t="shared" si="17"/>
        <v>0.78472222222222221</v>
      </c>
      <c r="D1133" s="1" t="str">
        <f>IFERROR(INDEX(Table2[Zeitfenster],MATCH(Zeittafel[[#This Row],[Minute]],Table2[Start],1)),"")</f>
        <v>Schicht 2</v>
      </c>
      <c r="E1133" s="4">
        <f>IF(LEFT(Zeittafel[[#This Row],[Zuordnung]],7)="Schicht",COUNTIF($D$7:D1133,"Schicht*"),"")</f>
        <v>697</v>
      </c>
    </row>
    <row r="1134" spans="3:5" x14ac:dyDescent="0.35">
      <c r="C1134" s="1">
        <f t="shared" si="17"/>
        <v>0.78541666666666676</v>
      </c>
      <c r="D1134" s="1" t="str">
        <f>IFERROR(INDEX(Table2[Zeitfenster],MATCH(Zeittafel[[#This Row],[Minute]],Table2[Start],1)),"")</f>
        <v>Schicht 2</v>
      </c>
      <c r="E1134" s="4">
        <f>IF(LEFT(Zeittafel[[#This Row],[Zuordnung]],7)="Schicht",COUNTIF($D$7:D1134,"Schicht*"),"")</f>
        <v>698</v>
      </c>
    </row>
    <row r="1135" spans="3:5" x14ac:dyDescent="0.35">
      <c r="C1135" s="1">
        <f t="shared" si="17"/>
        <v>0.78611111111111109</v>
      </c>
      <c r="D1135" s="1" t="str">
        <f>IFERROR(INDEX(Table2[Zeitfenster],MATCH(Zeittafel[[#This Row],[Minute]],Table2[Start],1)),"")</f>
        <v>Schicht 2</v>
      </c>
      <c r="E1135" s="4">
        <f>IF(LEFT(Zeittafel[[#This Row],[Zuordnung]],7)="Schicht",COUNTIF($D$7:D1135,"Schicht*"),"")</f>
        <v>699</v>
      </c>
    </row>
    <row r="1136" spans="3:5" x14ac:dyDescent="0.35">
      <c r="C1136" s="1">
        <f t="shared" si="17"/>
        <v>0.78680555555555554</v>
      </c>
      <c r="D1136" s="1" t="str">
        <f>IFERROR(INDEX(Table2[Zeitfenster],MATCH(Zeittafel[[#This Row],[Minute]],Table2[Start],1)),"")</f>
        <v>Schicht 2</v>
      </c>
      <c r="E1136" s="4">
        <f>IF(LEFT(Zeittafel[[#This Row],[Zuordnung]],7)="Schicht",COUNTIF($D$7:D1136,"Schicht*"),"")</f>
        <v>700</v>
      </c>
    </row>
    <row r="1137" spans="3:5" x14ac:dyDescent="0.35">
      <c r="C1137" s="1">
        <f t="shared" si="17"/>
        <v>0.78749999999999998</v>
      </c>
      <c r="D1137" s="1" t="str">
        <f>IFERROR(INDEX(Table2[Zeitfenster],MATCH(Zeittafel[[#This Row],[Minute]],Table2[Start],1)),"")</f>
        <v>Schicht 2</v>
      </c>
      <c r="E1137" s="4">
        <f>IF(LEFT(Zeittafel[[#This Row],[Zuordnung]],7)="Schicht",COUNTIF($D$7:D1137,"Schicht*"),"")</f>
        <v>701</v>
      </c>
    </row>
    <row r="1138" spans="3:5" x14ac:dyDescent="0.35">
      <c r="C1138" s="1">
        <f t="shared" si="17"/>
        <v>0.78819444444444453</v>
      </c>
      <c r="D1138" s="1" t="str">
        <f>IFERROR(INDEX(Table2[Zeitfenster],MATCH(Zeittafel[[#This Row],[Minute]],Table2[Start],1)),"")</f>
        <v>Schicht 2</v>
      </c>
      <c r="E1138" s="4">
        <f>IF(LEFT(Zeittafel[[#This Row],[Zuordnung]],7)="Schicht",COUNTIF($D$7:D1138,"Schicht*"),"")</f>
        <v>702</v>
      </c>
    </row>
    <row r="1139" spans="3:5" x14ac:dyDescent="0.35">
      <c r="C1139" s="1">
        <f t="shared" si="17"/>
        <v>0.78888888888888886</v>
      </c>
      <c r="D1139" s="1" t="str">
        <f>IFERROR(INDEX(Table2[Zeitfenster],MATCH(Zeittafel[[#This Row],[Minute]],Table2[Start],1)),"")</f>
        <v>Schicht 2</v>
      </c>
      <c r="E1139" s="4">
        <f>IF(LEFT(Zeittafel[[#This Row],[Zuordnung]],7)="Schicht",COUNTIF($D$7:D1139,"Schicht*"),"")</f>
        <v>703</v>
      </c>
    </row>
    <row r="1140" spans="3:5" x14ac:dyDescent="0.35">
      <c r="C1140" s="1">
        <f t="shared" si="17"/>
        <v>0.7895833333333333</v>
      </c>
      <c r="D1140" s="1" t="str">
        <f>IFERROR(INDEX(Table2[Zeitfenster],MATCH(Zeittafel[[#This Row],[Minute]],Table2[Start],1)),"")</f>
        <v>Schicht 2</v>
      </c>
      <c r="E1140" s="4">
        <f>IF(LEFT(Zeittafel[[#This Row],[Zuordnung]],7)="Schicht",COUNTIF($D$7:D1140,"Schicht*"),"")</f>
        <v>704</v>
      </c>
    </row>
    <row r="1141" spans="3:5" x14ac:dyDescent="0.35">
      <c r="C1141" s="1">
        <f t="shared" si="17"/>
        <v>0.79027777777777775</v>
      </c>
      <c r="D1141" s="1" t="str">
        <f>IFERROR(INDEX(Table2[Zeitfenster],MATCH(Zeittafel[[#This Row],[Minute]],Table2[Start],1)),"")</f>
        <v>Schicht 2</v>
      </c>
      <c r="E1141" s="4">
        <f>IF(LEFT(Zeittafel[[#This Row],[Zuordnung]],7)="Schicht",COUNTIF($D$7:D1141,"Schicht*"),"")</f>
        <v>705</v>
      </c>
    </row>
    <row r="1142" spans="3:5" x14ac:dyDescent="0.35">
      <c r="C1142" s="1">
        <f t="shared" si="17"/>
        <v>0.7909722222222223</v>
      </c>
      <c r="D1142" s="1" t="str">
        <f>IFERROR(INDEX(Table2[Zeitfenster],MATCH(Zeittafel[[#This Row],[Minute]],Table2[Start],1)),"")</f>
        <v>Schicht 2</v>
      </c>
      <c r="E1142" s="4">
        <f>IF(LEFT(Zeittafel[[#This Row],[Zuordnung]],7)="Schicht",COUNTIF($D$7:D1142,"Schicht*"),"")</f>
        <v>706</v>
      </c>
    </row>
    <row r="1143" spans="3:5" x14ac:dyDescent="0.35">
      <c r="C1143" s="1">
        <f t="shared" si="17"/>
        <v>0.79166666666666663</v>
      </c>
      <c r="D1143" s="1" t="str">
        <f>IFERROR(INDEX(Table2[Zeitfenster],MATCH(Zeittafel[[#This Row],[Minute]],Table2[Start],1)),"")</f>
        <v>Schicht 2</v>
      </c>
      <c r="E1143" s="4">
        <f>IF(LEFT(Zeittafel[[#This Row],[Zuordnung]],7)="Schicht",COUNTIF($D$7:D1143,"Schicht*"),"")</f>
        <v>707</v>
      </c>
    </row>
    <row r="1144" spans="3:5" x14ac:dyDescent="0.35">
      <c r="C1144" s="1">
        <f t="shared" si="17"/>
        <v>0.79236111111111107</v>
      </c>
      <c r="D1144" s="1" t="str">
        <f>IFERROR(INDEX(Table2[Zeitfenster],MATCH(Zeittafel[[#This Row],[Minute]],Table2[Start],1)),"")</f>
        <v>Schicht 2</v>
      </c>
      <c r="E1144" s="4">
        <f>IF(LEFT(Zeittafel[[#This Row],[Zuordnung]],7)="Schicht",COUNTIF($D$7:D1144,"Schicht*"),"")</f>
        <v>708</v>
      </c>
    </row>
    <row r="1145" spans="3:5" x14ac:dyDescent="0.35">
      <c r="C1145" s="1">
        <f t="shared" si="17"/>
        <v>0.79305555555555562</v>
      </c>
      <c r="D1145" s="1" t="str">
        <f>IFERROR(INDEX(Table2[Zeitfenster],MATCH(Zeittafel[[#This Row],[Minute]],Table2[Start],1)),"")</f>
        <v>Schicht 2</v>
      </c>
      <c r="E1145" s="4">
        <f>IF(LEFT(Zeittafel[[#This Row],[Zuordnung]],7)="Schicht",COUNTIF($D$7:D1145,"Schicht*"),"")</f>
        <v>709</v>
      </c>
    </row>
    <row r="1146" spans="3:5" x14ac:dyDescent="0.35">
      <c r="C1146" s="1">
        <f t="shared" si="17"/>
        <v>0.79375000000000007</v>
      </c>
      <c r="D1146" s="1" t="str">
        <f>IFERROR(INDEX(Table2[Zeitfenster],MATCH(Zeittafel[[#This Row],[Minute]],Table2[Start],1)),"")</f>
        <v>Schicht 2</v>
      </c>
      <c r="E1146" s="4">
        <f>IF(LEFT(Zeittafel[[#This Row],[Zuordnung]],7)="Schicht",COUNTIF($D$7:D1146,"Schicht*"),"")</f>
        <v>710</v>
      </c>
    </row>
    <row r="1147" spans="3:5" x14ac:dyDescent="0.35">
      <c r="C1147" s="1">
        <f t="shared" si="17"/>
        <v>0.7944444444444444</v>
      </c>
      <c r="D1147" s="1" t="str">
        <f>IFERROR(INDEX(Table2[Zeitfenster],MATCH(Zeittafel[[#This Row],[Minute]],Table2[Start],1)),"")</f>
        <v>Schicht 2</v>
      </c>
      <c r="E1147" s="4">
        <f>IF(LEFT(Zeittafel[[#This Row],[Zuordnung]],7)="Schicht",COUNTIF($D$7:D1147,"Schicht*"),"")</f>
        <v>711</v>
      </c>
    </row>
    <row r="1148" spans="3:5" x14ac:dyDescent="0.35">
      <c r="C1148" s="1">
        <f t="shared" si="17"/>
        <v>0.79513888888888884</v>
      </c>
      <c r="D1148" s="1" t="str">
        <f>IFERROR(INDEX(Table2[Zeitfenster],MATCH(Zeittafel[[#This Row],[Minute]],Table2[Start],1)),"")</f>
        <v>Schicht 2</v>
      </c>
      <c r="E1148" s="4">
        <f>IF(LEFT(Zeittafel[[#This Row],[Zuordnung]],7)="Schicht",COUNTIF($D$7:D1148,"Schicht*"),"")</f>
        <v>712</v>
      </c>
    </row>
    <row r="1149" spans="3:5" x14ac:dyDescent="0.35">
      <c r="C1149" s="1">
        <f t="shared" si="17"/>
        <v>0.79583333333333339</v>
      </c>
      <c r="D1149" s="1" t="str">
        <f>IFERROR(INDEX(Table2[Zeitfenster],MATCH(Zeittafel[[#This Row],[Minute]],Table2[Start],1)),"")</f>
        <v>Schicht 2</v>
      </c>
      <c r="E1149" s="4">
        <f>IF(LEFT(Zeittafel[[#This Row],[Zuordnung]],7)="Schicht",COUNTIF($D$7:D1149,"Schicht*"),"")</f>
        <v>713</v>
      </c>
    </row>
    <row r="1150" spans="3:5" x14ac:dyDescent="0.35">
      <c r="C1150" s="1">
        <f t="shared" si="17"/>
        <v>0.79652777777777783</v>
      </c>
      <c r="D1150" s="1" t="str">
        <f>IFERROR(INDEX(Table2[Zeitfenster],MATCH(Zeittafel[[#This Row],[Minute]],Table2[Start],1)),"")</f>
        <v>Schicht 2</v>
      </c>
      <c r="E1150" s="4">
        <f>IF(LEFT(Zeittafel[[#This Row],[Zuordnung]],7)="Schicht",COUNTIF($D$7:D1150,"Schicht*"),"")</f>
        <v>714</v>
      </c>
    </row>
    <row r="1151" spans="3:5" x14ac:dyDescent="0.35">
      <c r="C1151" s="1">
        <f t="shared" si="17"/>
        <v>0.79722222222222217</v>
      </c>
      <c r="D1151" s="1" t="str">
        <f>IFERROR(INDEX(Table2[Zeitfenster],MATCH(Zeittafel[[#This Row],[Minute]],Table2[Start],1)),"")</f>
        <v>Schicht 2</v>
      </c>
      <c r="E1151" s="4">
        <f>IF(LEFT(Zeittafel[[#This Row],[Zuordnung]],7)="Schicht",COUNTIF($D$7:D1151,"Schicht*"),"")</f>
        <v>715</v>
      </c>
    </row>
    <row r="1152" spans="3:5" x14ac:dyDescent="0.35">
      <c r="C1152" s="1">
        <f t="shared" si="17"/>
        <v>0.79791666666666661</v>
      </c>
      <c r="D1152" s="1" t="str">
        <f>IFERROR(INDEX(Table2[Zeitfenster],MATCH(Zeittafel[[#This Row],[Minute]],Table2[Start],1)),"")</f>
        <v>Schicht 2</v>
      </c>
      <c r="E1152" s="4">
        <f>IF(LEFT(Zeittafel[[#This Row],[Zuordnung]],7)="Schicht",COUNTIF($D$7:D1152,"Schicht*"),"")</f>
        <v>716</v>
      </c>
    </row>
    <row r="1153" spans="3:5" x14ac:dyDescent="0.35">
      <c r="C1153" s="1">
        <f t="shared" si="17"/>
        <v>0.79861111111111116</v>
      </c>
      <c r="D1153" s="1" t="str">
        <f>IFERROR(INDEX(Table2[Zeitfenster],MATCH(Zeittafel[[#This Row],[Minute]],Table2[Start],1)),"")</f>
        <v>Schicht 2</v>
      </c>
      <c r="E1153" s="4">
        <f>IF(LEFT(Zeittafel[[#This Row],[Zuordnung]],7)="Schicht",COUNTIF($D$7:D1153,"Schicht*"),"")</f>
        <v>717</v>
      </c>
    </row>
    <row r="1154" spans="3:5" x14ac:dyDescent="0.35">
      <c r="C1154" s="1">
        <f t="shared" si="17"/>
        <v>0.7993055555555556</v>
      </c>
      <c r="D1154" s="1" t="str">
        <f>IFERROR(INDEX(Table2[Zeitfenster],MATCH(Zeittafel[[#This Row],[Minute]],Table2[Start],1)),"")</f>
        <v>Schicht 2</v>
      </c>
      <c r="E1154" s="4">
        <f>IF(LEFT(Zeittafel[[#This Row],[Zuordnung]],7)="Schicht",COUNTIF($D$7:D1154,"Schicht*"),"")</f>
        <v>718</v>
      </c>
    </row>
    <row r="1155" spans="3:5" x14ac:dyDescent="0.35">
      <c r="C1155" s="1">
        <f t="shared" si="17"/>
        <v>0.79999999999999993</v>
      </c>
      <c r="D1155" s="1" t="str">
        <f>IFERROR(INDEX(Table2[Zeitfenster],MATCH(Zeittafel[[#This Row],[Minute]],Table2[Start],1)),"")</f>
        <v>Schicht 2</v>
      </c>
      <c r="E1155" s="4">
        <f>IF(LEFT(Zeittafel[[#This Row],[Zuordnung]],7)="Schicht",COUNTIF($D$7:D1155,"Schicht*"),"")</f>
        <v>719</v>
      </c>
    </row>
    <row r="1156" spans="3:5" x14ac:dyDescent="0.35">
      <c r="C1156" s="1">
        <f t="shared" si="17"/>
        <v>0.80069444444444438</v>
      </c>
      <c r="D1156" s="1" t="str">
        <f>IFERROR(INDEX(Table2[Zeitfenster],MATCH(Zeittafel[[#This Row],[Minute]],Table2[Start],1)),"")</f>
        <v>Schicht 2</v>
      </c>
      <c r="E1156" s="4">
        <f>IF(LEFT(Zeittafel[[#This Row],[Zuordnung]],7)="Schicht",COUNTIF($D$7:D1156,"Schicht*"),"")</f>
        <v>720</v>
      </c>
    </row>
    <row r="1157" spans="3:5" x14ac:dyDescent="0.35">
      <c r="C1157" s="1">
        <f t="shared" si="17"/>
        <v>0.80138888888888893</v>
      </c>
      <c r="D1157" s="1" t="str">
        <f>IFERROR(INDEX(Table2[Zeitfenster],MATCH(Zeittafel[[#This Row],[Minute]],Table2[Start],1)),"")</f>
        <v>Schicht 2</v>
      </c>
      <c r="E1157" s="4">
        <f>IF(LEFT(Zeittafel[[#This Row],[Zuordnung]],7)="Schicht",COUNTIF($D$7:D1157,"Schicht*"),"")</f>
        <v>721</v>
      </c>
    </row>
    <row r="1158" spans="3:5" x14ac:dyDescent="0.35">
      <c r="C1158" s="1">
        <f t="shared" si="17"/>
        <v>0.80208333333333337</v>
      </c>
      <c r="D1158" s="1" t="str">
        <f>IFERROR(INDEX(Table2[Zeitfenster],MATCH(Zeittafel[[#This Row],[Minute]],Table2[Start],1)),"")</f>
        <v>Schicht 2</v>
      </c>
      <c r="E1158" s="4">
        <f>IF(LEFT(Zeittafel[[#This Row],[Zuordnung]],7)="Schicht",COUNTIF($D$7:D1158,"Schicht*"),"")</f>
        <v>722</v>
      </c>
    </row>
    <row r="1159" spans="3:5" x14ac:dyDescent="0.35">
      <c r="C1159" s="1">
        <f t="shared" ref="C1159:C1222" si="18">TIME(0,ROW()-3,0)</f>
        <v>0.8027777777777777</v>
      </c>
      <c r="D1159" s="1" t="str">
        <f>IFERROR(INDEX(Table2[Zeitfenster],MATCH(Zeittafel[[#This Row],[Minute]],Table2[Start],1)),"")</f>
        <v>Schicht 2</v>
      </c>
      <c r="E1159" s="4">
        <f>IF(LEFT(Zeittafel[[#This Row],[Zuordnung]],7)="Schicht",COUNTIF($D$7:D1159,"Schicht*"),"")</f>
        <v>723</v>
      </c>
    </row>
    <row r="1160" spans="3:5" x14ac:dyDescent="0.35">
      <c r="C1160" s="1">
        <f t="shared" si="18"/>
        <v>0.80347222222222225</v>
      </c>
      <c r="D1160" s="1" t="str">
        <f>IFERROR(INDEX(Table2[Zeitfenster],MATCH(Zeittafel[[#This Row],[Minute]],Table2[Start],1)),"")</f>
        <v>Schicht 2</v>
      </c>
      <c r="E1160" s="4">
        <f>IF(LEFT(Zeittafel[[#This Row],[Zuordnung]],7)="Schicht",COUNTIF($D$7:D1160,"Schicht*"),"")</f>
        <v>724</v>
      </c>
    </row>
    <row r="1161" spans="3:5" x14ac:dyDescent="0.35">
      <c r="C1161" s="1">
        <f t="shared" si="18"/>
        <v>0.8041666666666667</v>
      </c>
      <c r="D1161" s="1" t="str">
        <f>IFERROR(INDEX(Table2[Zeitfenster],MATCH(Zeittafel[[#This Row],[Minute]],Table2[Start],1)),"")</f>
        <v>Schicht 2</v>
      </c>
      <c r="E1161" s="4">
        <f>IF(LEFT(Zeittafel[[#This Row],[Zuordnung]],7)="Schicht",COUNTIF($D$7:D1161,"Schicht*"),"")</f>
        <v>725</v>
      </c>
    </row>
    <row r="1162" spans="3:5" x14ac:dyDescent="0.35">
      <c r="C1162" s="1">
        <f t="shared" si="18"/>
        <v>0.80486111111111114</v>
      </c>
      <c r="D1162" s="1" t="str">
        <f>IFERROR(INDEX(Table2[Zeitfenster],MATCH(Zeittafel[[#This Row],[Minute]],Table2[Start],1)),"")</f>
        <v>Schicht 2</v>
      </c>
      <c r="E1162" s="4">
        <f>IF(LEFT(Zeittafel[[#This Row],[Zuordnung]],7)="Schicht",COUNTIF($D$7:D1162,"Schicht*"),"")</f>
        <v>726</v>
      </c>
    </row>
    <row r="1163" spans="3:5" x14ac:dyDescent="0.35">
      <c r="C1163" s="1">
        <f t="shared" si="18"/>
        <v>0.80555555555555547</v>
      </c>
      <c r="D1163" s="1" t="str">
        <f>IFERROR(INDEX(Table2[Zeitfenster],MATCH(Zeittafel[[#This Row],[Minute]],Table2[Start],1)),"")</f>
        <v>Schicht 2</v>
      </c>
      <c r="E1163" s="4">
        <f>IF(LEFT(Zeittafel[[#This Row],[Zuordnung]],7)="Schicht",COUNTIF($D$7:D1163,"Schicht*"),"")</f>
        <v>727</v>
      </c>
    </row>
    <row r="1164" spans="3:5" x14ac:dyDescent="0.35">
      <c r="C1164" s="1">
        <f t="shared" si="18"/>
        <v>0.80625000000000002</v>
      </c>
      <c r="D1164" s="1" t="str">
        <f>IFERROR(INDEX(Table2[Zeitfenster],MATCH(Zeittafel[[#This Row],[Minute]],Table2[Start],1)),"")</f>
        <v>Schicht 2</v>
      </c>
      <c r="E1164" s="4">
        <f>IF(LEFT(Zeittafel[[#This Row],[Zuordnung]],7)="Schicht",COUNTIF($D$7:D1164,"Schicht*"),"")</f>
        <v>728</v>
      </c>
    </row>
    <row r="1165" spans="3:5" x14ac:dyDescent="0.35">
      <c r="C1165" s="1">
        <f t="shared" si="18"/>
        <v>0.80694444444444446</v>
      </c>
      <c r="D1165" s="1" t="str">
        <f>IFERROR(INDEX(Table2[Zeitfenster],MATCH(Zeittafel[[#This Row],[Minute]],Table2[Start],1)),"")</f>
        <v>Schicht 2</v>
      </c>
      <c r="E1165" s="4">
        <f>IF(LEFT(Zeittafel[[#This Row],[Zuordnung]],7)="Schicht",COUNTIF($D$7:D1165,"Schicht*"),"")</f>
        <v>729</v>
      </c>
    </row>
    <row r="1166" spans="3:5" x14ac:dyDescent="0.35">
      <c r="C1166" s="1">
        <f t="shared" si="18"/>
        <v>0.80763888888888891</v>
      </c>
      <c r="D1166" s="1" t="str">
        <f>IFERROR(INDEX(Table2[Zeitfenster],MATCH(Zeittafel[[#This Row],[Minute]],Table2[Start],1)),"")</f>
        <v>Schicht 2</v>
      </c>
      <c r="E1166" s="4">
        <f>IF(LEFT(Zeittafel[[#This Row],[Zuordnung]],7)="Schicht",COUNTIF($D$7:D1166,"Schicht*"),"")</f>
        <v>730</v>
      </c>
    </row>
    <row r="1167" spans="3:5" x14ac:dyDescent="0.35">
      <c r="C1167" s="1">
        <f t="shared" si="18"/>
        <v>0.80833333333333324</v>
      </c>
      <c r="D1167" s="1" t="str">
        <f>IFERROR(INDEX(Table2[Zeitfenster],MATCH(Zeittafel[[#This Row],[Minute]],Table2[Start],1)),"")</f>
        <v>Schicht 2</v>
      </c>
      <c r="E1167" s="4">
        <f>IF(LEFT(Zeittafel[[#This Row],[Zuordnung]],7)="Schicht",COUNTIF($D$7:D1167,"Schicht*"),"")</f>
        <v>731</v>
      </c>
    </row>
    <row r="1168" spans="3:5" x14ac:dyDescent="0.35">
      <c r="C1168" s="1">
        <f t="shared" si="18"/>
        <v>0.80902777777777779</v>
      </c>
      <c r="D1168" s="1" t="str">
        <f>IFERROR(INDEX(Table2[Zeitfenster],MATCH(Zeittafel[[#This Row],[Minute]],Table2[Start],1)),"")</f>
        <v>Schicht 2</v>
      </c>
      <c r="E1168" s="4">
        <f>IF(LEFT(Zeittafel[[#This Row],[Zuordnung]],7)="Schicht",COUNTIF($D$7:D1168,"Schicht*"),"")</f>
        <v>732</v>
      </c>
    </row>
    <row r="1169" spans="3:5" x14ac:dyDescent="0.35">
      <c r="C1169" s="1">
        <f t="shared" si="18"/>
        <v>0.80972222222222223</v>
      </c>
      <c r="D1169" s="1" t="str">
        <f>IFERROR(INDEX(Table2[Zeitfenster],MATCH(Zeittafel[[#This Row],[Minute]],Table2[Start],1)),"")</f>
        <v>Schicht 2</v>
      </c>
      <c r="E1169" s="4">
        <f>IF(LEFT(Zeittafel[[#This Row],[Zuordnung]],7)="Schicht",COUNTIF($D$7:D1169,"Schicht*"),"")</f>
        <v>733</v>
      </c>
    </row>
    <row r="1170" spans="3:5" x14ac:dyDescent="0.35">
      <c r="C1170" s="1">
        <f t="shared" si="18"/>
        <v>0.81041666666666667</v>
      </c>
      <c r="D1170" s="1" t="str">
        <f>IFERROR(INDEX(Table2[Zeitfenster],MATCH(Zeittafel[[#This Row],[Minute]],Table2[Start],1)),"")</f>
        <v>Schicht 2</v>
      </c>
      <c r="E1170" s="4">
        <f>IF(LEFT(Zeittafel[[#This Row],[Zuordnung]],7)="Schicht",COUNTIF($D$7:D1170,"Schicht*"),"")</f>
        <v>734</v>
      </c>
    </row>
    <row r="1171" spans="3:5" x14ac:dyDescent="0.35">
      <c r="C1171" s="1">
        <f t="shared" si="18"/>
        <v>0.81111111111111101</v>
      </c>
      <c r="D1171" s="1" t="str">
        <f>IFERROR(INDEX(Table2[Zeitfenster],MATCH(Zeittafel[[#This Row],[Minute]],Table2[Start],1)),"")</f>
        <v>Schicht 2</v>
      </c>
      <c r="E1171" s="4">
        <f>IF(LEFT(Zeittafel[[#This Row],[Zuordnung]],7)="Schicht",COUNTIF($D$7:D1171,"Schicht*"),"")</f>
        <v>735</v>
      </c>
    </row>
    <row r="1172" spans="3:5" x14ac:dyDescent="0.35">
      <c r="C1172" s="1">
        <f t="shared" si="18"/>
        <v>0.81180555555555556</v>
      </c>
      <c r="D1172" s="1" t="str">
        <f>IFERROR(INDEX(Table2[Zeitfenster],MATCH(Zeittafel[[#This Row],[Minute]],Table2[Start],1)),"")</f>
        <v>Schicht 2</v>
      </c>
      <c r="E1172" s="4">
        <f>IF(LEFT(Zeittafel[[#This Row],[Zuordnung]],7)="Schicht",COUNTIF($D$7:D1172,"Schicht*"),"")</f>
        <v>736</v>
      </c>
    </row>
    <row r="1173" spans="3:5" x14ac:dyDescent="0.35">
      <c r="C1173" s="1">
        <f t="shared" si="18"/>
        <v>0.8125</v>
      </c>
      <c r="D1173" s="1" t="str">
        <f>IFERROR(INDEX(Table2[Zeitfenster],MATCH(Zeittafel[[#This Row],[Minute]],Table2[Start],1)),"")</f>
        <v>Schicht 2</v>
      </c>
      <c r="E1173" s="4">
        <f>IF(LEFT(Zeittafel[[#This Row],[Zuordnung]],7)="Schicht",COUNTIF($D$7:D1173,"Schicht*"),"")</f>
        <v>737</v>
      </c>
    </row>
    <row r="1174" spans="3:5" x14ac:dyDescent="0.35">
      <c r="C1174" s="1">
        <f t="shared" si="18"/>
        <v>0.81319444444444444</v>
      </c>
      <c r="D1174" s="1" t="str">
        <f>IFERROR(INDEX(Table2[Zeitfenster],MATCH(Zeittafel[[#This Row],[Minute]],Table2[Start],1)),"")</f>
        <v>Schicht 2</v>
      </c>
      <c r="E1174" s="4">
        <f>IF(LEFT(Zeittafel[[#This Row],[Zuordnung]],7)="Schicht",COUNTIF($D$7:D1174,"Schicht*"),"")</f>
        <v>738</v>
      </c>
    </row>
    <row r="1175" spans="3:5" x14ac:dyDescent="0.35">
      <c r="C1175" s="1">
        <f t="shared" si="18"/>
        <v>0.81388888888888899</v>
      </c>
      <c r="D1175" s="1" t="str">
        <f>IFERROR(INDEX(Table2[Zeitfenster],MATCH(Zeittafel[[#This Row],[Minute]],Table2[Start],1)),"")</f>
        <v>Schicht 2</v>
      </c>
      <c r="E1175" s="4">
        <f>IF(LEFT(Zeittafel[[#This Row],[Zuordnung]],7)="Schicht",COUNTIF($D$7:D1175,"Schicht*"),"")</f>
        <v>739</v>
      </c>
    </row>
    <row r="1176" spans="3:5" x14ac:dyDescent="0.35">
      <c r="C1176" s="1">
        <f t="shared" si="18"/>
        <v>0.81458333333333333</v>
      </c>
      <c r="D1176" s="1" t="str">
        <f>IFERROR(INDEX(Table2[Zeitfenster],MATCH(Zeittafel[[#This Row],[Minute]],Table2[Start],1)),"")</f>
        <v>Schicht 2</v>
      </c>
      <c r="E1176" s="4">
        <f>IF(LEFT(Zeittafel[[#This Row],[Zuordnung]],7)="Schicht",COUNTIF($D$7:D1176,"Schicht*"),"")</f>
        <v>740</v>
      </c>
    </row>
    <row r="1177" spans="3:5" x14ac:dyDescent="0.35">
      <c r="C1177" s="1">
        <f t="shared" si="18"/>
        <v>0.81527777777777777</v>
      </c>
      <c r="D1177" s="1" t="str">
        <f>IFERROR(INDEX(Table2[Zeitfenster],MATCH(Zeittafel[[#This Row],[Minute]],Table2[Start],1)),"")</f>
        <v>Schicht 2</v>
      </c>
      <c r="E1177" s="4">
        <f>IF(LEFT(Zeittafel[[#This Row],[Zuordnung]],7)="Schicht",COUNTIF($D$7:D1177,"Schicht*"),"")</f>
        <v>741</v>
      </c>
    </row>
    <row r="1178" spans="3:5" x14ac:dyDescent="0.35">
      <c r="C1178" s="1">
        <f t="shared" si="18"/>
        <v>0.81597222222222221</v>
      </c>
      <c r="D1178" s="1" t="str">
        <f>IFERROR(INDEX(Table2[Zeitfenster],MATCH(Zeittafel[[#This Row],[Minute]],Table2[Start],1)),"")</f>
        <v>Schicht 2</v>
      </c>
      <c r="E1178" s="4">
        <f>IF(LEFT(Zeittafel[[#This Row],[Zuordnung]],7)="Schicht",COUNTIF($D$7:D1178,"Schicht*"),"")</f>
        <v>742</v>
      </c>
    </row>
    <row r="1179" spans="3:5" x14ac:dyDescent="0.35">
      <c r="C1179" s="1">
        <f t="shared" si="18"/>
        <v>0.81666666666666676</v>
      </c>
      <c r="D1179" s="1" t="str">
        <f>IFERROR(INDEX(Table2[Zeitfenster],MATCH(Zeittafel[[#This Row],[Minute]],Table2[Start],1)),"")</f>
        <v>Schicht 2</v>
      </c>
      <c r="E1179" s="4">
        <f>IF(LEFT(Zeittafel[[#This Row],[Zuordnung]],7)="Schicht",COUNTIF($D$7:D1179,"Schicht*"),"")</f>
        <v>743</v>
      </c>
    </row>
    <row r="1180" spans="3:5" x14ac:dyDescent="0.35">
      <c r="C1180" s="1">
        <f t="shared" si="18"/>
        <v>0.81736111111111109</v>
      </c>
      <c r="D1180" s="1" t="str">
        <f>IFERROR(INDEX(Table2[Zeitfenster],MATCH(Zeittafel[[#This Row],[Minute]],Table2[Start],1)),"")</f>
        <v>Schicht 2</v>
      </c>
      <c r="E1180" s="4">
        <f>IF(LEFT(Zeittafel[[#This Row],[Zuordnung]],7)="Schicht",COUNTIF($D$7:D1180,"Schicht*"),"")</f>
        <v>744</v>
      </c>
    </row>
    <row r="1181" spans="3:5" x14ac:dyDescent="0.35">
      <c r="C1181" s="1">
        <f t="shared" si="18"/>
        <v>0.81805555555555554</v>
      </c>
      <c r="D1181" s="1" t="str">
        <f>IFERROR(INDEX(Table2[Zeitfenster],MATCH(Zeittafel[[#This Row],[Minute]],Table2[Start],1)),"")</f>
        <v>Schicht 2</v>
      </c>
      <c r="E1181" s="4">
        <f>IF(LEFT(Zeittafel[[#This Row],[Zuordnung]],7)="Schicht",COUNTIF($D$7:D1181,"Schicht*"),"")</f>
        <v>745</v>
      </c>
    </row>
    <row r="1182" spans="3:5" x14ac:dyDescent="0.35">
      <c r="C1182" s="1">
        <f t="shared" si="18"/>
        <v>0.81874999999999998</v>
      </c>
      <c r="D1182" s="1" t="str">
        <f>IFERROR(INDEX(Table2[Zeitfenster],MATCH(Zeittafel[[#This Row],[Minute]],Table2[Start],1)),"")</f>
        <v>Schicht 2</v>
      </c>
      <c r="E1182" s="4">
        <f>IF(LEFT(Zeittafel[[#This Row],[Zuordnung]],7)="Schicht",COUNTIF($D$7:D1182,"Schicht*"),"")</f>
        <v>746</v>
      </c>
    </row>
    <row r="1183" spans="3:5" x14ac:dyDescent="0.35">
      <c r="C1183" s="1">
        <f t="shared" si="18"/>
        <v>0.81944444444444453</v>
      </c>
      <c r="D1183" s="1" t="str">
        <f>IFERROR(INDEX(Table2[Zeitfenster],MATCH(Zeittafel[[#This Row],[Minute]],Table2[Start],1)),"")</f>
        <v>Schicht 2</v>
      </c>
      <c r="E1183" s="4">
        <f>IF(LEFT(Zeittafel[[#This Row],[Zuordnung]],7)="Schicht",COUNTIF($D$7:D1183,"Schicht*"),"")</f>
        <v>747</v>
      </c>
    </row>
    <row r="1184" spans="3:5" x14ac:dyDescent="0.35">
      <c r="C1184" s="1">
        <f t="shared" si="18"/>
        <v>0.82013888888888886</v>
      </c>
      <c r="D1184" s="1" t="str">
        <f>IFERROR(INDEX(Table2[Zeitfenster],MATCH(Zeittafel[[#This Row],[Minute]],Table2[Start],1)),"")</f>
        <v>Schicht 2</v>
      </c>
      <c r="E1184" s="4">
        <f>IF(LEFT(Zeittafel[[#This Row],[Zuordnung]],7)="Schicht",COUNTIF($D$7:D1184,"Schicht*"),"")</f>
        <v>748</v>
      </c>
    </row>
    <row r="1185" spans="3:5" x14ac:dyDescent="0.35">
      <c r="C1185" s="1">
        <f t="shared" si="18"/>
        <v>0.8208333333333333</v>
      </c>
      <c r="D1185" s="1" t="str">
        <f>IFERROR(INDEX(Table2[Zeitfenster],MATCH(Zeittafel[[#This Row],[Minute]],Table2[Start],1)),"")</f>
        <v>Schicht 2</v>
      </c>
      <c r="E1185" s="4">
        <f>IF(LEFT(Zeittafel[[#This Row],[Zuordnung]],7)="Schicht",COUNTIF($D$7:D1185,"Schicht*"),"")</f>
        <v>749</v>
      </c>
    </row>
    <row r="1186" spans="3:5" x14ac:dyDescent="0.35">
      <c r="C1186" s="1">
        <f t="shared" si="18"/>
        <v>0.82152777777777775</v>
      </c>
      <c r="D1186" s="1" t="str">
        <f>IFERROR(INDEX(Table2[Zeitfenster],MATCH(Zeittafel[[#This Row],[Minute]],Table2[Start],1)),"")</f>
        <v>Schicht 2</v>
      </c>
      <c r="E1186" s="4">
        <f>IF(LEFT(Zeittafel[[#This Row],[Zuordnung]],7)="Schicht",COUNTIF($D$7:D1186,"Schicht*"),"")</f>
        <v>750</v>
      </c>
    </row>
    <row r="1187" spans="3:5" x14ac:dyDescent="0.35">
      <c r="C1187" s="1">
        <f t="shared" si="18"/>
        <v>0.8222222222222223</v>
      </c>
      <c r="D1187" s="1" t="str">
        <f>IFERROR(INDEX(Table2[Zeitfenster],MATCH(Zeittafel[[#This Row],[Minute]],Table2[Start],1)),"")</f>
        <v>Schicht 2</v>
      </c>
      <c r="E1187" s="4">
        <f>IF(LEFT(Zeittafel[[#This Row],[Zuordnung]],7)="Schicht",COUNTIF($D$7:D1187,"Schicht*"),"")</f>
        <v>751</v>
      </c>
    </row>
    <row r="1188" spans="3:5" x14ac:dyDescent="0.35">
      <c r="C1188" s="1">
        <f t="shared" si="18"/>
        <v>0.82291666666666663</v>
      </c>
      <c r="D1188" s="1" t="str">
        <f>IFERROR(INDEX(Table2[Zeitfenster],MATCH(Zeittafel[[#This Row],[Minute]],Table2[Start],1)),"")</f>
        <v>Schicht 2</v>
      </c>
      <c r="E1188" s="4">
        <f>IF(LEFT(Zeittafel[[#This Row],[Zuordnung]],7)="Schicht",COUNTIF($D$7:D1188,"Schicht*"),"")</f>
        <v>752</v>
      </c>
    </row>
    <row r="1189" spans="3:5" x14ac:dyDescent="0.35">
      <c r="C1189" s="1">
        <f t="shared" si="18"/>
        <v>0.82361111111111107</v>
      </c>
      <c r="D1189" s="1" t="str">
        <f>IFERROR(INDEX(Table2[Zeitfenster],MATCH(Zeittafel[[#This Row],[Minute]],Table2[Start],1)),"")</f>
        <v>Schicht 2</v>
      </c>
      <c r="E1189" s="4">
        <f>IF(LEFT(Zeittafel[[#This Row],[Zuordnung]],7)="Schicht",COUNTIF($D$7:D1189,"Schicht*"),"")</f>
        <v>753</v>
      </c>
    </row>
    <row r="1190" spans="3:5" x14ac:dyDescent="0.35">
      <c r="C1190" s="1">
        <f t="shared" si="18"/>
        <v>0.82430555555555562</v>
      </c>
      <c r="D1190" s="1" t="str">
        <f>IFERROR(INDEX(Table2[Zeitfenster],MATCH(Zeittafel[[#This Row],[Minute]],Table2[Start],1)),"")</f>
        <v>Schicht 2</v>
      </c>
      <c r="E1190" s="4">
        <f>IF(LEFT(Zeittafel[[#This Row],[Zuordnung]],7)="Schicht",COUNTIF($D$7:D1190,"Schicht*"),"")</f>
        <v>754</v>
      </c>
    </row>
    <row r="1191" spans="3:5" x14ac:dyDescent="0.35">
      <c r="C1191" s="1">
        <f t="shared" si="18"/>
        <v>0.82500000000000007</v>
      </c>
      <c r="D1191" s="1" t="str">
        <f>IFERROR(INDEX(Table2[Zeitfenster],MATCH(Zeittafel[[#This Row],[Minute]],Table2[Start],1)),"")</f>
        <v>Schicht 2</v>
      </c>
      <c r="E1191" s="4">
        <f>IF(LEFT(Zeittafel[[#This Row],[Zuordnung]],7)="Schicht",COUNTIF($D$7:D1191,"Schicht*"),"")</f>
        <v>755</v>
      </c>
    </row>
    <row r="1192" spans="3:5" x14ac:dyDescent="0.35">
      <c r="C1192" s="1">
        <f t="shared" si="18"/>
        <v>0.8256944444444444</v>
      </c>
      <c r="D1192" s="1" t="str">
        <f>IFERROR(INDEX(Table2[Zeitfenster],MATCH(Zeittafel[[#This Row],[Minute]],Table2[Start],1)),"")</f>
        <v>Schicht 2</v>
      </c>
      <c r="E1192" s="4">
        <f>IF(LEFT(Zeittafel[[#This Row],[Zuordnung]],7)="Schicht",COUNTIF($D$7:D1192,"Schicht*"),"")</f>
        <v>756</v>
      </c>
    </row>
    <row r="1193" spans="3:5" x14ac:dyDescent="0.35">
      <c r="C1193" s="1">
        <f t="shared" si="18"/>
        <v>0.82638888888888884</v>
      </c>
      <c r="D1193" s="1" t="str">
        <f>IFERROR(INDEX(Table2[Zeitfenster],MATCH(Zeittafel[[#This Row],[Minute]],Table2[Start],1)),"")</f>
        <v>Schicht 2</v>
      </c>
      <c r="E1193" s="4">
        <f>IF(LEFT(Zeittafel[[#This Row],[Zuordnung]],7)="Schicht",COUNTIF($D$7:D1193,"Schicht*"),"")</f>
        <v>757</v>
      </c>
    </row>
    <row r="1194" spans="3:5" x14ac:dyDescent="0.35">
      <c r="C1194" s="1">
        <f t="shared" si="18"/>
        <v>0.82708333333333339</v>
      </c>
      <c r="D1194" s="1" t="str">
        <f>IFERROR(INDEX(Table2[Zeitfenster],MATCH(Zeittafel[[#This Row],[Minute]],Table2[Start],1)),"")</f>
        <v>Schicht 2</v>
      </c>
      <c r="E1194" s="4">
        <f>IF(LEFT(Zeittafel[[#This Row],[Zuordnung]],7)="Schicht",COUNTIF($D$7:D1194,"Schicht*"),"")</f>
        <v>758</v>
      </c>
    </row>
    <row r="1195" spans="3:5" x14ac:dyDescent="0.35">
      <c r="C1195" s="1">
        <f t="shared" si="18"/>
        <v>0.82777777777777783</v>
      </c>
      <c r="D1195" s="1" t="str">
        <f>IFERROR(INDEX(Table2[Zeitfenster],MATCH(Zeittafel[[#This Row],[Minute]],Table2[Start],1)),"")</f>
        <v>Schicht 2</v>
      </c>
      <c r="E1195" s="4">
        <f>IF(LEFT(Zeittafel[[#This Row],[Zuordnung]],7)="Schicht",COUNTIF($D$7:D1195,"Schicht*"),"")</f>
        <v>759</v>
      </c>
    </row>
    <row r="1196" spans="3:5" x14ac:dyDescent="0.35">
      <c r="C1196" s="1">
        <f t="shared" si="18"/>
        <v>0.82847222222222217</v>
      </c>
      <c r="D1196" s="1" t="str">
        <f>IFERROR(INDEX(Table2[Zeitfenster],MATCH(Zeittafel[[#This Row],[Minute]],Table2[Start],1)),"")</f>
        <v>Schicht 2</v>
      </c>
      <c r="E1196" s="4">
        <f>IF(LEFT(Zeittafel[[#This Row],[Zuordnung]],7)="Schicht",COUNTIF($D$7:D1196,"Schicht*"),"")</f>
        <v>760</v>
      </c>
    </row>
    <row r="1197" spans="3:5" x14ac:dyDescent="0.35">
      <c r="C1197" s="1">
        <f t="shared" si="18"/>
        <v>0.82916666666666661</v>
      </c>
      <c r="D1197" s="1" t="str">
        <f>IFERROR(INDEX(Table2[Zeitfenster],MATCH(Zeittafel[[#This Row],[Minute]],Table2[Start],1)),"")</f>
        <v>Schicht 2</v>
      </c>
      <c r="E1197" s="4">
        <f>IF(LEFT(Zeittafel[[#This Row],[Zuordnung]],7)="Schicht",COUNTIF($D$7:D1197,"Schicht*"),"")</f>
        <v>761</v>
      </c>
    </row>
    <row r="1198" spans="3:5" x14ac:dyDescent="0.35">
      <c r="C1198" s="1">
        <f t="shared" si="18"/>
        <v>0.82986111111111116</v>
      </c>
      <c r="D1198" s="1" t="str">
        <f>IFERROR(INDEX(Table2[Zeitfenster],MATCH(Zeittafel[[#This Row],[Minute]],Table2[Start],1)),"")</f>
        <v>Schicht 2</v>
      </c>
      <c r="E1198" s="4">
        <f>IF(LEFT(Zeittafel[[#This Row],[Zuordnung]],7)="Schicht",COUNTIF($D$7:D1198,"Schicht*"),"")</f>
        <v>762</v>
      </c>
    </row>
    <row r="1199" spans="3:5" x14ac:dyDescent="0.35">
      <c r="C1199" s="1">
        <f t="shared" si="18"/>
        <v>0.8305555555555556</v>
      </c>
      <c r="D1199" s="1" t="str">
        <f>IFERROR(INDEX(Table2[Zeitfenster],MATCH(Zeittafel[[#This Row],[Minute]],Table2[Start],1)),"")</f>
        <v>Schicht 2</v>
      </c>
      <c r="E1199" s="4">
        <f>IF(LEFT(Zeittafel[[#This Row],[Zuordnung]],7)="Schicht",COUNTIF($D$7:D1199,"Schicht*"),"")</f>
        <v>763</v>
      </c>
    </row>
    <row r="1200" spans="3:5" x14ac:dyDescent="0.35">
      <c r="C1200" s="1">
        <f t="shared" si="18"/>
        <v>0.83124999999999993</v>
      </c>
      <c r="D1200" s="1" t="str">
        <f>IFERROR(INDEX(Table2[Zeitfenster],MATCH(Zeittafel[[#This Row],[Minute]],Table2[Start],1)),"")</f>
        <v>Schicht 2</v>
      </c>
      <c r="E1200" s="4">
        <f>IF(LEFT(Zeittafel[[#This Row],[Zuordnung]],7)="Schicht",COUNTIF($D$7:D1200,"Schicht*"),"")</f>
        <v>764</v>
      </c>
    </row>
    <row r="1201" spans="3:5" x14ac:dyDescent="0.35">
      <c r="C1201" s="1">
        <f t="shared" si="18"/>
        <v>0.83194444444444438</v>
      </c>
      <c r="D1201" s="1" t="str">
        <f>IFERROR(INDEX(Table2[Zeitfenster],MATCH(Zeittafel[[#This Row],[Minute]],Table2[Start],1)),"")</f>
        <v>Schicht 2</v>
      </c>
      <c r="E1201" s="4">
        <f>IF(LEFT(Zeittafel[[#This Row],[Zuordnung]],7)="Schicht",COUNTIF($D$7:D1201,"Schicht*"),"")</f>
        <v>765</v>
      </c>
    </row>
    <row r="1202" spans="3:5" x14ac:dyDescent="0.35">
      <c r="C1202" s="1">
        <f t="shared" si="18"/>
        <v>0.83263888888888893</v>
      </c>
      <c r="D1202" s="1" t="str">
        <f>IFERROR(INDEX(Table2[Zeitfenster],MATCH(Zeittafel[[#This Row],[Minute]],Table2[Start],1)),"")</f>
        <v>Schicht 2</v>
      </c>
      <c r="E1202" s="4">
        <f>IF(LEFT(Zeittafel[[#This Row],[Zuordnung]],7)="Schicht",COUNTIF($D$7:D1202,"Schicht*"),"")</f>
        <v>766</v>
      </c>
    </row>
    <row r="1203" spans="3:5" x14ac:dyDescent="0.35">
      <c r="C1203" s="1">
        <f t="shared" si="18"/>
        <v>0.83333333333333337</v>
      </c>
      <c r="D1203" s="1" t="str">
        <f>IFERROR(INDEX(Table2[Zeitfenster],MATCH(Zeittafel[[#This Row],[Minute]],Table2[Start],1)),"")</f>
        <v>Schicht 2</v>
      </c>
      <c r="E1203" s="4">
        <f>IF(LEFT(Zeittafel[[#This Row],[Zuordnung]],7)="Schicht",COUNTIF($D$7:D1203,"Schicht*"),"")</f>
        <v>767</v>
      </c>
    </row>
    <row r="1204" spans="3:5" x14ac:dyDescent="0.35">
      <c r="C1204" s="1">
        <f t="shared" si="18"/>
        <v>0.8340277777777777</v>
      </c>
      <c r="D1204" s="1" t="str">
        <f>IFERROR(INDEX(Table2[Zeitfenster],MATCH(Zeittafel[[#This Row],[Minute]],Table2[Start],1)),"")</f>
        <v>Schicht 2</v>
      </c>
      <c r="E1204" s="4">
        <f>IF(LEFT(Zeittafel[[#This Row],[Zuordnung]],7)="Schicht",COUNTIF($D$7:D1204,"Schicht*"),"")</f>
        <v>768</v>
      </c>
    </row>
    <row r="1205" spans="3:5" x14ac:dyDescent="0.35">
      <c r="C1205" s="1">
        <f t="shared" si="18"/>
        <v>0.83472222222222225</v>
      </c>
      <c r="D1205" s="1" t="str">
        <f>IFERROR(INDEX(Table2[Zeitfenster],MATCH(Zeittafel[[#This Row],[Minute]],Table2[Start],1)),"")</f>
        <v>Schicht 2</v>
      </c>
      <c r="E1205" s="4">
        <f>IF(LEFT(Zeittafel[[#This Row],[Zuordnung]],7)="Schicht",COUNTIF($D$7:D1205,"Schicht*"),"")</f>
        <v>769</v>
      </c>
    </row>
    <row r="1206" spans="3:5" x14ac:dyDescent="0.35">
      <c r="C1206" s="1">
        <f t="shared" si="18"/>
        <v>0.8354166666666667</v>
      </c>
      <c r="D1206" s="1" t="str">
        <f>IFERROR(INDEX(Table2[Zeitfenster],MATCH(Zeittafel[[#This Row],[Minute]],Table2[Start],1)),"")</f>
        <v>Schicht 2</v>
      </c>
      <c r="E1206" s="4">
        <f>IF(LEFT(Zeittafel[[#This Row],[Zuordnung]],7)="Schicht",COUNTIF($D$7:D1206,"Schicht*"),"")</f>
        <v>770</v>
      </c>
    </row>
    <row r="1207" spans="3:5" x14ac:dyDescent="0.35">
      <c r="C1207" s="1">
        <f t="shared" si="18"/>
        <v>0.83611111111111114</v>
      </c>
      <c r="D1207" s="1" t="str">
        <f>IFERROR(INDEX(Table2[Zeitfenster],MATCH(Zeittafel[[#This Row],[Minute]],Table2[Start],1)),"")</f>
        <v>Schicht 2</v>
      </c>
      <c r="E1207" s="4">
        <f>IF(LEFT(Zeittafel[[#This Row],[Zuordnung]],7)="Schicht",COUNTIF($D$7:D1207,"Schicht*"),"")</f>
        <v>771</v>
      </c>
    </row>
    <row r="1208" spans="3:5" x14ac:dyDescent="0.35">
      <c r="C1208" s="1">
        <f t="shared" si="18"/>
        <v>0.83680555555555547</v>
      </c>
      <c r="D1208" s="1" t="str">
        <f>IFERROR(INDEX(Table2[Zeitfenster],MATCH(Zeittafel[[#This Row],[Minute]],Table2[Start],1)),"")</f>
        <v>Schicht 2</v>
      </c>
      <c r="E1208" s="4">
        <f>IF(LEFT(Zeittafel[[#This Row],[Zuordnung]],7)="Schicht",COUNTIF($D$7:D1208,"Schicht*"),"")</f>
        <v>772</v>
      </c>
    </row>
    <row r="1209" spans="3:5" x14ac:dyDescent="0.35">
      <c r="C1209" s="1">
        <f t="shared" si="18"/>
        <v>0.83750000000000002</v>
      </c>
      <c r="D1209" s="1" t="str">
        <f>IFERROR(INDEX(Table2[Zeitfenster],MATCH(Zeittafel[[#This Row],[Minute]],Table2[Start],1)),"")</f>
        <v>Schicht 2</v>
      </c>
      <c r="E1209" s="4">
        <f>IF(LEFT(Zeittafel[[#This Row],[Zuordnung]],7)="Schicht",COUNTIF($D$7:D1209,"Schicht*"),"")</f>
        <v>773</v>
      </c>
    </row>
    <row r="1210" spans="3:5" x14ac:dyDescent="0.35">
      <c r="C1210" s="1">
        <f t="shared" si="18"/>
        <v>0.83819444444444446</v>
      </c>
      <c r="D1210" s="1" t="str">
        <f>IFERROR(INDEX(Table2[Zeitfenster],MATCH(Zeittafel[[#This Row],[Minute]],Table2[Start],1)),"")</f>
        <v>Schicht 2</v>
      </c>
      <c r="E1210" s="4">
        <f>IF(LEFT(Zeittafel[[#This Row],[Zuordnung]],7)="Schicht",COUNTIF($D$7:D1210,"Schicht*"),"")</f>
        <v>774</v>
      </c>
    </row>
    <row r="1211" spans="3:5" x14ac:dyDescent="0.35">
      <c r="C1211" s="1">
        <f t="shared" si="18"/>
        <v>0.83888888888888891</v>
      </c>
      <c r="D1211" s="1" t="str">
        <f>IFERROR(INDEX(Table2[Zeitfenster],MATCH(Zeittafel[[#This Row],[Minute]],Table2[Start],1)),"")</f>
        <v>Schicht 2</v>
      </c>
      <c r="E1211" s="4">
        <f>IF(LEFT(Zeittafel[[#This Row],[Zuordnung]],7)="Schicht",COUNTIF($D$7:D1211,"Schicht*"),"")</f>
        <v>775</v>
      </c>
    </row>
    <row r="1212" spans="3:5" x14ac:dyDescent="0.35">
      <c r="C1212" s="1">
        <f t="shared" si="18"/>
        <v>0.83958333333333324</v>
      </c>
      <c r="D1212" s="1" t="str">
        <f>IFERROR(INDEX(Table2[Zeitfenster],MATCH(Zeittafel[[#This Row],[Minute]],Table2[Start],1)),"")</f>
        <v>Schicht 2</v>
      </c>
      <c r="E1212" s="4">
        <f>IF(LEFT(Zeittafel[[#This Row],[Zuordnung]],7)="Schicht",COUNTIF($D$7:D1212,"Schicht*"),"")</f>
        <v>776</v>
      </c>
    </row>
    <row r="1213" spans="3:5" x14ac:dyDescent="0.35">
      <c r="C1213" s="1">
        <f t="shared" si="18"/>
        <v>0.84027777777777779</v>
      </c>
      <c r="D1213" s="1" t="str">
        <f>IFERROR(INDEX(Table2[Zeitfenster],MATCH(Zeittafel[[#This Row],[Minute]],Table2[Start],1)),"")</f>
        <v>Schicht 2</v>
      </c>
      <c r="E1213" s="4">
        <f>IF(LEFT(Zeittafel[[#This Row],[Zuordnung]],7)="Schicht",COUNTIF($D$7:D1213,"Schicht*"),"")</f>
        <v>777</v>
      </c>
    </row>
    <row r="1214" spans="3:5" x14ac:dyDescent="0.35">
      <c r="C1214" s="1">
        <f t="shared" si="18"/>
        <v>0.84097222222222223</v>
      </c>
      <c r="D1214" s="1" t="str">
        <f>IFERROR(INDEX(Table2[Zeitfenster],MATCH(Zeittafel[[#This Row],[Minute]],Table2[Start],1)),"")</f>
        <v>Schicht 2</v>
      </c>
      <c r="E1214" s="4">
        <f>IF(LEFT(Zeittafel[[#This Row],[Zuordnung]],7)="Schicht",COUNTIF($D$7:D1214,"Schicht*"),"")</f>
        <v>778</v>
      </c>
    </row>
    <row r="1215" spans="3:5" x14ac:dyDescent="0.35">
      <c r="C1215" s="1">
        <f t="shared" si="18"/>
        <v>0.84166666666666667</v>
      </c>
      <c r="D1215" s="1" t="str">
        <f>IFERROR(INDEX(Table2[Zeitfenster],MATCH(Zeittafel[[#This Row],[Minute]],Table2[Start],1)),"")</f>
        <v>Schicht 2</v>
      </c>
      <c r="E1215" s="4">
        <f>IF(LEFT(Zeittafel[[#This Row],[Zuordnung]],7)="Schicht",COUNTIF($D$7:D1215,"Schicht*"),"")</f>
        <v>779</v>
      </c>
    </row>
    <row r="1216" spans="3:5" x14ac:dyDescent="0.35">
      <c r="C1216" s="1">
        <f t="shared" si="18"/>
        <v>0.84236111111111101</v>
      </c>
      <c r="D1216" s="1" t="str">
        <f>IFERROR(INDEX(Table2[Zeitfenster],MATCH(Zeittafel[[#This Row],[Minute]],Table2[Start],1)),"")</f>
        <v>Schicht 2</v>
      </c>
      <c r="E1216" s="4">
        <f>IF(LEFT(Zeittafel[[#This Row],[Zuordnung]],7)="Schicht",COUNTIF($D$7:D1216,"Schicht*"),"")</f>
        <v>780</v>
      </c>
    </row>
    <row r="1217" spans="3:5" x14ac:dyDescent="0.35">
      <c r="C1217" s="1">
        <f t="shared" si="18"/>
        <v>0.84305555555555556</v>
      </c>
      <c r="D1217" s="1" t="str">
        <f>IFERROR(INDEX(Table2[Zeitfenster],MATCH(Zeittafel[[#This Row],[Minute]],Table2[Start],1)),"")</f>
        <v>Schicht 2</v>
      </c>
      <c r="E1217" s="4">
        <f>IF(LEFT(Zeittafel[[#This Row],[Zuordnung]],7)="Schicht",COUNTIF($D$7:D1217,"Schicht*"),"")</f>
        <v>781</v>
      </c>
    </row>
    <row r="1218" spans="3:5" x14ac:dyDescent="0.35">
      <c r="C1218" s="1">
        <f t="shared" si="18"/>
        <v>0.84375</v>
      </c>
      <c r="D1218" s="1" t="str">
        <f>IFERROR(INDEX(Table2[Zeitfenster],MATCH(Zeittafel[[#This Row],[Minute]],Table2[Start],1)),"")</f>
        <v>Schicht 2</v>
      </c>
      <c r="E1218" s="4">
        <f>IF(LEFT(Zeittafel[[#This Row],[Zuordnung]],7)="Schicht",COUNTIF($D$7:D1218,"Schicht*"),"")</f>
        <v>782</v>
      </c>
    </row>
    <row r="1219" spans="3:5" x14ac:dyDescent="0.35">
      <c r="C1219" s="1">
        <f t="shared" si="18"/>
        <v>0.84444444444444444</v>
      </c>
      <c r="D1219" s="1" t="str">
        <f>IFERROR(INDEX(Table2[Zeitfenster],MATCH(Zeittafel[[#This Row],[Minute]],Table2[Start],1)),"")</f>
        <v>Schicht 2</v>
      </c>
      <c r="E1219" s="4">
        <f>IF(LEFT(Zeittafel[[#This Row],[Zuordnung]],7)="Schicht",COUNTIF($D$7:D1219,"Schicht*"),"")</f>
        <v>783</v>
      </c>
    </row>
    <row r="1220" spans="3:5" x14ac:dyDescent="0.35">
      <c r="C1220" s="1">
        <f t="shared" si="18"/>
        <v>0.84513888888888899</v>
      </c>
      <c r="D1220" s="1" t="str">
        <f>IFERROR(INDEX(Table2[Zeitfenster],MATCH(Zeittafel[[#This Row],[Minute]],Table2[Start],1)),"")</f>
        <v>Schicht 2</v>
      </c>
      <c r="E1220" s="4">
        <f>IF(LEFT(Zeittafel[[#This Row],[Zuordnung]],7)="Schicht",COUNTIF($D$7:D1220,"Schicht*"),"")</f>
        <v>784</v>
      </c>
    </row>
    <row r="1221" spans="3:5" x14ac:dyDescent="0.35">
      <c r="C1221" s="1">
        <f t="shared" si="18"/>
        <v>0.84583333333333333</v>
      </c>
      <c r="D1221" s="1" t="str">
        <f>IFERROR(INDEX(Table2[Zeitfenster],MATCH(Zeittafel[[#This Row],[Minute]],Table2[Start],1)),"")</f>
        <v>Schicht 2</v>
      </c>
      <c r="E1221" s="4">
        <f>IF(LEFT(Zeittafel[[#This Row],[Zuordnung]],7)="Schicht",COUNTIF($D$7:D1221,"Schicht*"),"")</f>
        <v>785</v>
      </c>
    </row>
    <row r="1222" spans="3:5" x14ac:dyDescent="0.35">
      <c r="C1222" s="1">
        <f t="shared" si="18"/>
        <v>0.84652777777777777</v>
      </c>
      <c r="D1222" s="1" t="str">
        <f>IFERROR(INDEX(Table2[Zeitfenster],MATCH(Zeittafel[[#This Row],[Minute]],Table2[Start],1)),"")</f>
        <v>Schicht 2</v>
      </c>
      <c r="E1222" s="4">
        <f>IF(LEFT(Zeittafel[[#This Row],[Zuordnung]],7)="Schicht",COUNTIF($D$7:D1222,"Schicht*"),"")</f>
        <v>786</v>
      </c>
    </row>
    <row r="1223" spans="3:5" x14ac:dyDescent="0.35">
      <c r="C1223" s="1">
        <f t="shared" ref="C1223:C1286" si="19">TIME(0,ROW()-3,0)</f>
        <v>0.84722222222222221</v>
      </c>
      <c r="D1223" s="1" t="str">
        <f>IFERROR(INDEX(Table2[Zeitfenster],MATCH(Zeittafel[[#This Row],[Minute]],Table2[Start],1)),"")</f>
        <v>Schicht 2</v>
      </c>
      <c r="E1223" s="4">
        <f>IF(LEFT(Zeittafel[[#This Row],[Zuordnung]],7)="Schicht",COUNTIF($D$7:D1223,"Schicht*"),"")</f>
        <v>787</v>
      </c>
    </row>
    <row r="1224" spans="3:5" x14ac:dyDescent="0.35">
      <c r="C1224" s="1">
        <f t="shared" si="19"/>
        <v>0.84791666666666676</v>
      </c>
      <c r="D1224" s="1" t="str">
        <f>IFERROR(INDEX(Table2[Zeitfenster],MATCH(Zeittafel[[#This Row],[Minute]],Table2[Start],1)),"")</f>
        <v>Schicht 2</v>
      </c>
      <c r="E1224" s="4">
        <f>IF(LEFT(Zeittafel[[#This Row],[Zuordnung]],7)="Schicht",COUNTIF($D$7:D1224,"Schicht*"),"")</f>
        <v>788</v>
      </c>
    </row>
    <row r="1225" spans="3:5" x14ac:dyDescent="0.35">
      <c r="C1225" s="1">
        <f t="shared" si="19"/>
        <v>0.84861111111111109</v>
      </c>
      <c r="D1225" s="1" t="str">
        <f>IFERROR(INDEX(Table2[Zeitfenster],MATCH(Zeittafel[[#This Row],[Minute]],Table2[Start],1)),"")</f>
        <v>Schicht 2</v>
      </c>
      <c r="E1225" s="4">
        <f>IF(LEFT(Zeittafel[[#This Row],[Zuordnung]],7)="Schicht",COUNTIF($D$7:D1225,"Schicht*"),"")</f>
        <v>789</v>
      </c>
    </row>
    <row r="1226" spans="3:5" x14ac:dyDescent="0.35">
      <c r="C1226" s="1">
        <f t="shared" si="19"/>
        <v>0.84930555555555554</v>
      </c>
      <c r="D1226" s="1" t="str">
        <f>IFERROR(INDEX(Table2[Zeitfenster],MATCH(Zeittafel[[#This Row],[Minute]],Table2[Start],1)),"")</f>
        <v>Schicht 2</v>
      </c>
      <c r="E1226" s="4">
        <f>IF(LEFT(Zeittafel[[#This Row],[Zuordnung]],7)="Schicht",COUNTIF($D$7:D1226,"Schicht*"),"")</f>
        <v>790</v>
      </c>
    </row>
    <row r="1227" spans="3:5" x14ac:dyDescent="0.35">
      <c r="C1227" s="1">
        <f t="shared" si="19"/>
        <v>0.85</v>
      </c>
      <c r="D1227" s="1" t="str">
        <f>IFERROR(INDEX(Table2[Zeitfenster],MATCH(Zeittafel[[#This Row],[Minute]],Table2[Start],1)),"")</f>
        <v>Schicht 2</v>
      </c>
      <c r="E1227" s="4">
        <f>IF(LEFT(Zeittafel[[#This Row],[Zuordnung]],7)="Schicht",COUNTIF($D$7:D1227,"Schicht*"),"")</f>
        <v>791</v>
      </c>
    </row>
    <row r="1228" spans="3:5" x14ac:dyDescent="0.35">
      <c r="C1228" s="1">
        <f t="shared" si="19"/>
        <v>0.85069444444444453</v>
      </c>
      <c r="D1228" s="1" t="str">
        <f>IFERROR(INDEX(Table2[Zeitfenster],MATCH(Zeittafel[[#This Row],[Minute]],Table2[Start],1)),"")</f>
        <v>Schicht 2</v>
      </c>
      <c r="E1228" s="4">
        <f>IF(LEFT(Zeittafel[[#This Row],[Zuordnung]],7)="Schicht",COUNTIF($D$7:D1228,"Schicht*"),"")</f>
        <v>792</v>
      </c>
    </row>
    <row r="1229" spans="3:5" x14ac:dyDescent="0.35">
      <c r="C1229" s="1">
        <f t="shared" si="19"/>
        <v>0.85138888888888886</v>
      </c>
      <c r="D1229" s="1" t="str">
        <f>IFERROR(INDEX(Table2[Zeitfenster],MATCH(Zeittafel[[#This Row],[Minute]],Table2[Start],1)),"")</f>
        <v>Schicht 2</v>
      </c>
      <c r="E1229" s="4">
        <f>IF(LEFT(Zeittafel[[#This Row],[Zuordnung]],7)="Schicht",COUNTIF($D$7:D1229,"Schicht*"),"")</f>
        <v>793</v>
      </c>
    </row>
    <row r="1230" spans="3:5" x14ac:dyDescent="0.35">
      <c r="C1230" s="1">
        <f t="shared" si="19"/>
        <v>0.8520833333333333</v>
      </c>
      <c r="D1230" s="1" t="str">
        <f>IFERROR(INDEX(Table2[Zeitfenster],MATCH(Zeittafel[[#This Row],[Minute]],Table2[Start],1)),"")</f>
        <v>Schicht 2</v>
      </c>
      <c r="E1230" s="4">
        <f>IF(LEFT(Zeittafel[[#This Row],[Zuordnung]],7)="Schicht",COUNTIF($D$7:D1230,"Schicht*"),"")</f>
        <v>794</v>
      </c>
    </row>
    <row r="1231" spans="3:5" x14ac:dyDescent="0.35">
      <c r="C1231" s="1">
        <f t="shared" si="19"/>
        <v>0.85277777777777775</v>
      </c>
      <c r="D1231" s="1" t="str">
        <f>IFERROR(INDEX(Table2[Zeitfenster],MATCH(Zeittafel[[#This Row],[Minute]],Table2[Start],1)),"")</f>
        <v>Schicht 2</v>
      </c>
      <c r="E1231" s="4">
        <f>IF(LEFT(Zeittafel[[#This Row],[Zuordnung]],7)="Schicht",COUNTIF($D$7:D1231,"Schicht*"),"")</f>
        <v>795</v>
      </c>
    </row>
    <row r="1232" spans="3:5" x14ac:dyDescent="0.35">
      <c r="C1232" s="1">
        <f t="shared" si="19"/>
        <v>0.8534722222222223</v>
      </c>
      <c r="D1232" s="1" t="str">
        <f>IFERROR(INDEX(Table2[Zeitfenster],MATCH(Zeittafel[[#This Row],[Minute]],Table2[Start],1)),"")</f>
        <v>Schicht 2</v>
      </c>
      <c r="E1232" s="4">
        <f>IF(LEFT(Zeittafel[[#This Row],[Zuordnung]],7)="Schicht",COUNTIF($D$7:D1232,"Schicht*"),"")</f>
        <v>796</v>
      </c>
    </row>
    <row r="1233" spans="3:5" x14ac:dyDescent="0.35">
      <c r="C1233" s="1">
        <f t="shared" si="19"/>
        <v>0.85416666666666663</v>
      </c>
      <c r="D1233" s="1" t="str">
        <f>IFERROR(INDEX(Table2[Zeitfenster],MATCH(Zeittafel[[#This Row],[Minute]],Table2[Start],1)),"")</f>
        <v>Schicht 2</v>
      </c>
      <c r="E1233" s="4">
        <f>IF(LEFT(Zeittafel[[#This Row],[Zuordnung]],7)="Schicht",COUNTIF($D$7:D1233,"Schicht*"),"")</f>
        <v>797</v>
      </c>
    </row>
    <row r="1234" spans="3:5" x14ac:dyDescent="0.35">
      <c r="C1234" s="1">
        <f t="shared" si="19"/>
        <v>0.85486111111111107</v>
      </c>
      <c r="D1234" s="1" t="str">
        <f>IFERROR(INDEX(Table2[Zeitfenster],MATCH(Zeittafel[[#This Row],[Minute]],Table2[Start],1)),"")</f>
        <v>Schicht 2</v>
      </c>
      <c r="E1234" s="4">
        <f>IF(LEFT(Zeittafel[[#This Row],[Zuordnung]],7)="Schicht",COUNTIF($D$7:D1234,"Schicht*"),"")</f>
        <v>798</v>
      </c>
    </row>
    <row r="1235" spans="3:5" x14ac:dyDescent="0.35">
      <c r="C1235" s="1">
        <f t="shared" si="19"/>
        <v>0.85555555555555562</v>
      </c>
      <c r="D1235" s="1" t="str">
        <f>IFERROR(INDEX(Table2[Zeitfenster],MATCH(Zeittafel[[#This Row],[Minute]],Table2[Start],1)),"")</f>
        <v>Schicht 2</v>
      </c>
      <c r="E1235" s="4">
        <f>IF(LEFT(Zeittafel[[#This Row],[Zuordnung]],7)="Schicht",COUNTIF($D$7:D1235,"Schicht*"),"")</f>
        <v>799</v>
      </c>
    </row>
    <row r="1236" spans="3:5" x14ac:dyDescent="0.35">
      <c r="C1236" s="1">
        <f t="shared" si="19"/>
        <v>0.85625000000000007</v>
      </c>
      <c r="D1236" s="1" t="str">
        <f>IFERROR(INDEX(Table2[Zeitfenster],MATCH(Zeittafel[[#This Row],[Minute]],Table2[Start],1)),"")</f>
        <v>Schicht 2</v>
      </c>
      <c r="E1236" s="4">
        <f>IF(LEFT(Zeittafel[[#This Row],[Zuordnung]],7)="Schicht",COUNTIF($D$7:D1236,"Schicht*"),"")</f>
        <v>800</v>
      </c>
    </row>
    <row r="1237" spans="3:5" x14ac:dyDescent="0.35">
      <c r="C1237" s="1">
        <f t="shared" si="19"/>
        <v>0.8569444444444444</v>
      </c>
      <c r="D1237" s="1" t="str">
        <f>IFERROR(INDEX(Table2[Zeitfenster],MATCH(Zeittafel[[#This Row],[Minute]],Table2[Start],1)),"")</f>
        <v>Schicht 2</v>
      </c>
      <c r="E1237" s="4">
        <f>IF(LEFT(Zeittafel[[#This Row],[Zuordnung]],7)="Schicht",COUNTIF($D$7:D1237,"Schicht*"),"")</f>
        <v>801</v>
      </c>
    </row>
    <row r="1238" spans="3:5" x14ac:dyDescent="0.35">
      <c r="C1238" s="1">
        <f t="shared" si="19"/>
        <v>0.85763888888888884</v>
      </c>
      <c r="D1238" s="1" t="str">
        <f>IFERROR(INDEX(Table2[Zeitfenster],MATCH(Zeittafel[[#This Row],[Minute]],Table2[Start],1)),"")</f>
        <v>Schicht 2</v>
      </c>
      <c r="E1238" s="4">
        <f>IF(LEFT(Zeittafel[[#This Row],[Zuordnung]],7)="Schicht",COUNTIF($D$7:D1238,"Schicht*"),"")</f>
        <v>802</v>
      </c>
    </row>
    <row r="1239" spans="3:5" x14ac:dyDescent="0.35">
      <c r="C1239" s="1">
        <f t="shared" si="19"/>
        <v>0.85833333333333339</v>
      </c>
      <c r="D1239" s="1" t="str">
        <f>IFERROR(INDEX(Table2[Zeitfenster],MATCH(Zeittafel[[#This Row],[Minute]],Table2[Start],1)),"")</f>
        <v>Schicht 2</v>
      </c>
      <c r="E1239" s="4">
        <f>IF(LEFT(Zeittafel[[#This Row],[Zuordnung]],7)="Schicht",COUNTIF($D$7:D1239,"Schicht*"),"")</f>
        <v>803</v>
      </c>
    </row>
    <row r="1240" spans="3:5" x14ac:dyDescent="0.35">
      <c r="C1240" s="1">
        <f t="shared" si="19"/>
        <v>0.85902777777777783</v>
      </c>
      <c r="D1240" s="1" t="str">
        <f>IFERROR(INDEX(Table2[Zeitfenster],MATCH(Zeittafel[[#This Row],[Minute]],Table2[Start],1)),"")</f>
        <v>Schicht 2</v>
      </c>
      <c r="E1240" s="4">
        <f>IF(LEFT(Zeittafel[[#This Row],[Zuordnung]],7)="Schicht",COUNTIF($D$7:D1240,"Schicht*"),"")</f>
        <v>804</v>
      </c>
    </row>
    <row r="1241" spans="3:5" x14ac:dyDescent="0.35">
      <c r="C1241" s="1">
        <f t="shared" si="19"/>
        <v>0.85972222222222217</v>
      </c>
      <c r="D1241" s="1" t="str">
        <f>IFERROR(INDEX(Table2[Zeitfenster],MATCH(Zeittafel[[#This Row],[Minute]],Table2[Start],1)),"")</f>
        <v>Schicht 2</v>
      </c>
      <c r="E1241" s="4">
        <f>IF(LEFT(Zeittafel[[#This Row],[Zuordnung]],7)="Schicht",COUNTIF($D$7:D1241,"Schicht*"),"")</f>
        <v>805</v>
      </c>
    </row>
    <row r="1242" spans="3:5" x14ac:dyDescent="0.35">
      <c r="C1242" s="1">
        <f t="shared" si="19"/>
        <v>0.86041666666666661</v>
      </c>
      <c r="D1242" s="1" t="str">
        <f>IFERROR(INDEX(Table2[Zeitfenster],MATCH(Zeittafel[[#This Row],[Minute]],Table2[Start],1)),"")</f>
        <v>Schicht 2</v>
      </c>
      <c r="E1242" s="4">
        <f>IF(LEFT(Zeittafel[[#This Row],[Zuordnung]],7)="Schicht",COUNTIF($D$7:D1242,"Schicht*"),"")</f>
        <v>806</v>
      </c>
    </row>
    <row r="1243" spans="3:5" x14ac:dyDescent="0.35">
      <c r="C1243" s="1">
        <f t="shared" si="19"/>
        <v>0.86111111111111116</v>
      </c>
      <c r="D1243" s="1" t="str">
        <f>IFERROR(INDEX(Table2[Zeitfenster],MATCH(Zeittafel[[#This Row],[Minute]],Table2[Start],1)),"")</f>
        <v>Schicht 2</v>
      </c>
      <c r="E1243" s="4">
        <f>IF(LEFT(Zeittafel[[#This Row],[Zuordnung]],7)="Schicht",COUNTIF($D$7:D1243,"Schicht*"),"")</f>
        <v>807</v>
      </c>
    </row>
    <row r="1244" spans="3:5" x14ac:dyDescent="0.35">
      <c r="C1244" s="1">
        <f t="shared" si="19"/>
        <v>0.8618055555555556</v>
      </c>
      <c r="D1244" s="1" t="str">
        <f>IFERROR(INDEX(Table2[Zeitfenster],MATCH(Zeittafel[[#This Row],[Minute]],Table2[Start],1)),"")</f>
        <v>Schicht 2</v>
      </c>
      <c r="E1244" s="4">
        <f>IF(LEFT(Zeittafel[[#This Row],[Zuordnung]],7)="Schicht",COUNTIF($D$7:D1244,"Schicht*"),"")</f>
        <v>808</v>
      </c>
    </row>
    <row r="1245" spans="3:5" x14ac:dyDescent="0.35">
      <c r="C1245" s="1">
        <f t="shared" si="19"/>
        <v>0.86249999999999993</v>
      </c>
      <c r="D1245" s="1" t="str">
        <f>IFERROR(INDEX(Table2[Zeitfenster],MATCH(Zeittafel[[#This Row],[Minute]],Table2[Start],1)),"")</f>
        <v>Schicht 2</v>
      </c>
      <c r="E1245" s="4">
        <f>IF(LEFT(Zeittafel[[#This Row],[Zuordnung]],7)="Schicht",COUNTIF($D$7:D1245,"Schicht*"),"")</f>
        <v>809</v>
      </c>
    </row>
    <row r="1246" spans="3:5" x14ac:dyDescent="0.35">
      <c r="C1246" s="1">
        <f t="shared" si="19"/>
        <v>0.86319444444444438</v>
      </c>
      <c r="D1246" s="1" t="str">
        <f>IFERROR(INDEX(Table2[Zeitfenster],MATCH(Zeittafel[[#This Row],[Minute]],Table2[Start],1)),"")</f>
        <v>Schicht 2</v>
      </c>
      <c r="E1246" s="4">
        <f>IF(LEFT(Zeittafel[[#This Row],[Zuordnung]],7)="Schicht",COUNTIF($D$7:D1246,"Schicht*"),"")</f>
        <v>810</v>
      </c>
    </row>
    <row r="1247" spans="3:5" x14ac:dyDescent="0.35">
      <c r="C1247" s="1">
        <f t="shared" si="19"/>
        <v>0.86388888888888893</v>
      </c>
      <c r="D1247" s="1" t="str">
        <f>IFERROR(INDEX(Table2[Zeitfenster],MATCH(Zeittafel[[#This Row],[Minute]],Table2[Start],1)),"")</f>
        <v>Schicht 2</v>
      </c>
      <c r="E1247" s="4">
        <f>IF(LEFT(Zeittafel[[#This Row],[Zuordnung]],7)="Schicht",COUNTIF($D$7:D1247,"Schicht*"),"")</f>
        <v>811</v>
      </c>
    </row>
    <row r="1248" spans="3:5" x14ac:dyDescent="0.35">
      <c r="C1248" s="1">
        <f t="shared" si="19"/>
        <v>0.86458333333333337</v>
      </c>
      <c r="D1248" s="1" t="str">
        <f>IFERROR(INDEX(Table2[Zeitfenster],MATCH(Zeittafel[[#This Row],[Minute]],Table2[Start],1)),"")</f>
        <v>Schicht 2</v>
      </c>
      <c r="E1248" s="4">
        <f>IF(LEFT(Zeittafel[[#This Row],[Zuordnung]],7)="Schicht",COUNTIF($D$7:D1248,"Schicht*"),"")</f>
        <v>812</v>
      </c>
    </row>
    <row r="1249" spans="3:5" x14ac:dyDescent="0.35">
      <c r="C1249" s="1">
        <f t="shared" si="19"/>
        <v>0.8652777777777777</v>
      </c>
      <c r="D1249" s="1" t="str">
        <f>IFERROR(INDEX(Table2[Zeitfenster],MATCH(Zeittafel[[#This Row],[Minute]],Table2[Start],1)),"")</f>
        <v>Pause</v>
      </c>
      <c r="E1249" s="4" t="str">
        <f>IF(LEFT(Zeittafel[[#This Row],[Zuordnung]],7)="Schicht",COUNTIF($D$7:D1249,"Schicht*"),"")</f>
        <v/>
      </c>
    </row>
    <row r="1250" spans="3:5" x14ac:dyDescent="0.35">
      <c r="C1250" s="1">
        <f t="shared" si="19"/>
        <v>0.86597222222222225</v>
      </c>
      <c r="D1250" s="1" t="str">
        <f>IFERROR(INDEX(Table2[Zeitfenster],MATCH(Zeittafel[[#This Row],[Minute]],Table2[Start],1)),"")</f>
        <v>Pause</v>
      </c>
      <c r="E1250" s="4" t="str">
        <f>IF(LEFT(Zeittafel[[#This Row],[Zuordnung]],7)="Schicht",COUNTIF($D$7:D1250,"Schicht*"),"")</f>
        <v/>
      </c>
    </row>
    <row r="1251" spans="3:5" x14ac:dyDescent="0.35">
      <c r="C1251" s="1">
        <f t="shared" si="19"/>
        <v>0.8666666666666667</v>
      </c>
      <c r="D1251" s="1" t="str">
        <f>IFERROR(INDEX(Table2[Zeitfenster],MATCH(Zeittafel[[#This Row],[Minute]],Table2[Start],1)),"")</f>
        <v>Pause</v>
      </c>
      <c r="E1251" s="4" t="str">
        <f>IF(LEFT(Zeittafel[[#This Row],[Zuordnung]],7)="Schicht",COUNTIF($D$7:D1251,"Schicht*"),"")</f>
        <v/>
      </c>
    </row>
    <row r="1252" spans="3:5" x14ac:dyDescent="0.35">
      <c r="C1252" s="1">
        <f t="shared" si="19"/>
        <v>0.86736111111111114</v>
      </c>
      <c r="D1252" s="1" t="str">
        <f>IFERROR(INDEX(Table2[Zeitfenster],MATCH(Zeittafel[[#This Row],[Minute]],Table2[Start],1)),"")</f>
        <v>Pause</v>
      </c>
      <c r="E1252" s="4" t="str">
        <f>IF(LEFT(Zeittafel[[#This Row],[Zuordnung]],7)="Schicht",COUNTIF($D$7:D1252,"Schicht*"),"")</f>
        <v/>
      </c>
    </row>
    <row r="1253" spans="3:5" x14ac:dyDescent="0.35">
      <c r="C1253" s="1">
        <f t="shared" si="19"/>
        <v>0.86805555555555547</v>
      </c>
      <c r="D1253" s="1" t="str">
        <f>IFERROR(INDEX(Table2[Zeitfenster],MATCH(Zeittafel[[#This Row],[Minute]],Table2[Start],1)),"")</f>
        <v>Pause</v>
      </c>
      <c r="E1253" s="4" t="str">
        <f>IF(LEFT(Zeittafel[[#This Row],[Zuordnung]],7)="Schicht",COUNTIF($D$7:D1253,"Schicht*"),"")</f>
        <v/>
      </c>
    </row>
    <row r="1254" spans="3:5" x14ac:dyDescent="0.35">
      <c r="C1254" s="1">
        <f t="shared" si="19"/>
        <v>0.86875000000000002</v>
      </c>
      <c r="D1254" s="1" t="str">
        <f>IFERROR(INDEX(Table2[Zeitfenster],MATCH(Zeittafel[[#This Row],[Minute]],Table2[Start],1)),"")</f>
        <v>Pause</v>
      </c>
      <c r="E1254" s="4" t="str">
        <f>IF(LEFT(Zeittafel[[#This Row],[Zuordnung]],7)="Schicht",COUNTIF($D$7:D1254,"Schicht*"),"")</f>
        <v/>
      </c>
    </row>
    <row r="1255" spans="3:5" x14ac:dyDescent="0.35">
      <c r="C1255" s="1">
        <f t="shared" si="19"/>
        <v>0.86944444444444446</v>
      </c>
      <c r="D1255" s="1" t="str">
        <f>IFERROR(INDEX(Table2[Zeitfenster],MATCH(Zeittafel[[#This Row],[Minute]],Table2[Start],1)),"")</f>
        <v>Pause</v>
      </c>
      <c r="E1255" s="4" t="str">
        <f>IF(LEFT(Zeittafel[[#This Row],[Zuordnung]],7)="Schicht",COUNTIF($D$7:D1255,"Schicht*"),"")</f>
        <v/>
      </c>
    </row>
    <row r="1256" spans="3:5" x14ac:dyDescent="0.35">
      <c r="C1256" s="1">
        <f t="shared" si="19"/>
        <v>0.87013888888888891</v>
      </c>
      <c r="D1256" s="1" t="str">
        <f>IFERROR(INDEX(Table2[Zeitfenster],MATCH(Zeittafel[[#This Row],[Minute]],Table2[Start],1)),"")</f>
        <v>Pause</v>
      </c>
      <c r="E1256" s="4" t="str">
        <f>IF(LEFT(Zeittafel[[#This Row],[Zuordnung]],7)="Schicht",COUNTIF($D$7:D1256,"Schicht*"),"")</f>
        <v/>
      </c>
    </row>
    <row r="1257" spans="3:5" x14ac:dyDescent="0.35">
      <c r="C1257" s="1">
        <f t="shared" si="19"/>
        <v>0.87083333333333324</v>
      </c>
      <c r="D1257" s="1" t="str">
        <f>IFERROR(INDEX(Table2[Zeitfenster],MATCH(Zeittafel[[#This Row],[Minute]],Table2[Start],1)),"")</f>
        <v>Pause</v>
      </c>
      <c r="E1257" s="4" t="str">
        <f>IF(LEFT(Zeittafel[[#This Row],[Zuordnung]],7)="Schicht",COUNTIF($D$7:D1257,"Schicht*"),"")</f>
        <v/>
      </c>
    </row>
    <row r="1258" spans="3:5" x14ac:dyDescent="0.35">
      <c r="C1258" s="1">
        <f t="shared" si="19"/>
        <v>0.87152777777777779</v>
      </c>
      <c r="D1258" s="1" t="str">
        <f>IFERROR(INDEX(Table2[Zeitfenster],MATCH(Zeittafel[[#This Row],[Minute]],Table2[Start],1)),"")</f>
        <v>Pause</v>
      </c>
      <c r="E1258" s="4" t="str">
        <f>IF(LEFT(Zeittafel[[#This Row],[Zuordnung]],7)="Schicht",COUNTIF($D$7:D1258,"Schicht*"),"")</f>
        <v/>
      </c>
    </row>
    <row r="1259" spans="3:5" x14ac:dyDescent="0.35">
      <c r="C1259" s="1">
        <f t="shared" si="19"/>
        <v>0.87222222222222223</v>
      </c>
      <c r="D1259" s="1" t="str">
        <f>IFERROR(INDEX(Table2[Zeitfenster],MATCH(Zeittafel[[#This Row],[Minute]],Table2[Start],1)),"")</f>
        <v>Pause</v>
      </c>
      <c r="E1259" s="4" t="str">
        <f>IF(LEFT(Zeittafel[[#This Row],[Zuordnung]],7)="Schicht",COUNTIF($D$7:D1259,"Schicht*"),"")</f>
        <v/>
      </c>
    </row>
    <row r="1260" spans="3:5" x14ac:dyDescent="0.35">
      <c r="C1260" s="1">
        <f t="shared" si="19"/>
        <v>0.87291666666666667</v>
      </c>
      <c r="D1260" s="1" t="str">
        <f>IFERROR(INDEX(Table2[Zeitfenster],MATCH(Zeittafel[[#This Row],[Minute]],Table2[Start],1)),"")</f>
        <v>Pause</v>
      </c>
      <c r="E1260" s="4" t="str">
        <f>IF(LEFT(Zeittafel[[#This Row],[Zuordnung]],7)="Schicht",COUNTIF($D$7:D1260,"Schicht*"),"")</f>
        <v/>
      </c>
    </row>
    <row r="1261" spans="3:5" x14ac:dyDescent="0.35">
      <c r="C1261" s="1">
        <f t="shared" si="19"/>
        <v>0.87361111111111101</v>
      </c>
      <c r="D1261" s="1" t="str">
        <f>IFERROR(INDEX(Table2[Zeitfenster],MATCH(Zeittafel[[#This Row],[Minute]],Table2[Start],1)),"")</f>
        <v>Pause</v>
      </c>
      <c r="E1261" s="4" t="str">
        <f>IF(LEFT(Zeittafel[[#This Row],[Zuordnung]],7)="Schicht",COUNTIF($D$7:D1261,"Schicht*"),"")</f>
        <v/>
      </c>
    </row>
    <row r="1262" spans="3:5" x14ac:dyDescent="0.35">
      <c r="C1262" s="1">
        <f t="shared" si="19"/>
        <v>0.87430555555555556</v>
      </c>
      <c r="D1262" s="1" t="str">
        <f>IFERROR(INDEX(Table2[Zeitfenster],MATCH(Zeittafel[[#This Row],[Minute]],Table2[Start],1)),"")</f>
        <v>Pause</v>
      </c>
      <c r="E1262" s="4" t="str">
        <f>IF(LEFT(Zeittafel[[#This Row],[Zuordnung]],7)="Schicht",COUNTIF($D$7:D1262,"Schicht*"),"")</f>
        <v/>
      </c>
    </row>
    <row r="1263" spans="3:5" x14ac:dyDescent="0.35">
      <c r="C1263" s="1">
        <f t="shared" si="19"/>
        <v>0.875</v>
      </c>
      <c r="D1263" s="1" t="str">
        <f>IFERROR(INDEX(Table2[Zeitfenster],MATCH(Zeittafel[[#This Row],[Minute]],Table2[Start],1)),"")</f>
        <v>Pause</v>
      </c>
      <c r="E1263" s="4" t="str">
        <f>IF(LEFT(Zeittafel[[#This Row],[Zuordnung]],7)="Schicht",COUNTIF($D$7:D1263,"Schicht*"),"")</f>
        <v/>
      </c>
    </row>
    <row r="1264" spans="3:5" x14ac:dyDescent="0.35">
      <c r="C1264" s="1">
        <f t="shared" si="19"/>
        <v>0.87569444444444444</v>
      </c>
      <c r="D1264" s="1" t="str">
        <f>IFERROR(INDEX(Table2[Zeitfenster],MATCH(Zeittafel[[#This Row],[Minute]],Table2[Start],1)),"")</f>
        <v>Pause</v>
      </c>
      <c r="E1264" s="4" t="str">
        <f>IF(LEFT(Zeittafel[[#This Row],[Zuordnung]],7)="Schicht",COUNTIF($D$7:D1264,"Schicht*"),"")</f>
        <v/>
      </c>
    </row>
    <row r="1265" spans="3:5" x14ac:dyDescent="0.35">
      <c r="C1265" s="1">
        <f t="shared" si="19"/>
        <v>0.87638888888888899</v>
      </c>
      <c r="D1265" s="1" t="str">
        <f>IFERROR(INDEX(Table2[Zeitfenster],MATCH(Zeittafel[[#This Row],[Minute]],Table2[Start],1)),"")</f>
        <v>Pause</v>
      </c>
      <c r="E1265" s="4" t="str">
        <f>IF(LEFT(Zeittafel[[#This Row],[Zuordnung]],7)="Schicht",COUNTIF($D$7:D1265,"Schicht*"),"")</f>
        <v/>
      </c>
    </row>
    <row r="1266" spans="3:5" x14ac:dyDescent="0.35">
      <c r="C1266" s="1">
        <f t="shared" si="19"/>
        <v>0.87708333333333333</v>
      </c>
      <c r="D1266" s="1" t="str">
        <f>IFERROR(INDEX(Table2[Zeitfenster],MATCH(Zeittafel[[#This Row],[Minute]],Table2[Start],1)),"")</f>
        <v>Pause</v>
      </c>
      <c r="E1266" s="4" t="str">
        <f>IF(LEFT(Zeittafel[[#This Row],[Zuordnung]],7)="Schicht",COUNTIF($D$7:D1266,"Schicht*"),"")</f>
        <v/>
      </c>
    </row>
    <row r="1267" spans="3:5" x14ac:dyDescent="0.35">
      <c r="C1267" s="1">
        <f t="shared" si="19"/>
        <v>0.87777777777777777</v>
      </c>
      <c r="D1267" s="1" t="str">
        <f>IFERROR(INDEX(Table2[Zeitfenster],MATCH(Zeittafel[[#This Row],[Minute]],Table2[Start],1)),"")</f>
        <v>Pause</v>
      </c>
      <c r="E1267" s="4" t="str">
        <f>IF(LEFT(Zeittafel[[#This Row],[Zuordnung]],7)="Schicht",COUNTIF($D$7:D1267,"Schicht*"),"")</f>
        <v/>
      </c>
    </row>
    <row r="1268" spans="3:5" x14ac:dyDescent="0.35">
      <c r="C1268" s="1">
        <f t="shared" si="19"/>
        <v>0.87847222222222221</v>
      </c>
      <c r="D1268" s="1" t="str">
        <f>IFERROR(INDEX(Table2[Zeitfenster],MATCH(Zeittafel[[#This Row],[Minute]],Table2[Start],1)),"")</f>
        <v>Pause</v>
      </c>
      <c r="E1268" s="4" t="str">
        <f>IF(LEFT(Zeittafel[[#This Row],[Zuordnung]],7)="Schicht",COUNTIF($D$7:D1268,"Schicht*"),"")</f>
        <v/>
      </c>
    </row>
    <row r="1269" spans="3:5" x14ac:dyDescent="0.35">
      <c r="C1269" s="1">
        <f t="shared" si="19"/>
        <v>0.87916666666666676</v>
      </c>
      <c r="D1269" s="1" t="str">
        <f>IFERROR(INDEX(Table2[Zeitfenster],MATCH(Zeittafel[[#This Row],[Minute]],Table2[Start],1)),"")</f>
        <v>Pause</v>
      </c>
      <c r="E1269" s="4" t="str">
        <f>IF(LEFT(Zeittafel[[#This Row],[Zuordnung]],7)="Schicht",COUNTIF($D$7:D1269,"Schicht*"),"")</f>
        <v/>
      </c>
    </row>
    <row r="1270" spans="3:5" x14ac:dyDescent="0.35">
      <c r="C1270" s="1">
        <f t="shared" si="19"/>
        <v>0.87986111111111109</v>
      </c>
      <c r="D1270" s="1" t="str">
        <f>IFERROR(INDEX(Table2[Zeitfenster],MATCH(Zeittafel[[#This Row],[Minute]],Table2[Start],1)),"")</f>
        <v>Pause</v>
      </c>
      <c r="E1270" s="4" t="str">
        <f>IF(LEFT(Zeittafel[[#This Row],[Zuordnung]],7)="Schicht",COUNTIF($D$7:D1270,"Schicht*"),"")</f>
        <v/>
      </c>
    </row>
    <row r="1271" spans="3:5" x14ac:dyDescent="0.35">
      <c r="C1271" s="1">
        <f t="shared" si="19"/>
        <v>0.88055555555555554</v>
      </c>
      <c r="D1271" s="1" t="str">
        <f>IFERROR(INDEX(Table2[Zeitfenster],MATCH(Zeittafel[[#This Row],[Minute]],Table2[Start],1)),"")</f>
        <v>Pause</v>
      </c>
      <c r="E1271" s="4" t="str">
        <f>IF(LEFT(Zeittafel[[#This Row],[Zuordnung]],7)="Schicht",COUNTIF($D$7:D1271,"Schicht*"),"")</f>
        <v/>
      </c>
    </row>
    <row r="1272" spans="3:5" x14ac:dyDescent="0.35">
      <c r="C1272" s="1">
        <f t="shared" si="19"/>
        <v>0.88124999999999998</v>
      </c>
      <c r="D1272" s="1" t="str">
        <f>IFERROR(INDEX(Table2[Zeitfenster],MATCH(Zeittafel[[#This Row],[Minute]],Table2[Start],1)),"")</f>
        <v>Pause</v>
      </c>
      <c r="E1272" s="4" t="str">
        <f>IF(LEFT(Zeittafel[[#This Row],[Zuordnung]],7)="Schicht",COUNTIF($D$7:D1272,"Schicht*"),"")</f>
        <v/>
      </c>
    </row>
    <row r="1273" spans="3:5" x14ac:dyDescent="0.35">
      <c r="C1273" s="1">
        <f t="shared" si="19"/>
        <v>0.88194444444444453</v>
      </c>
      <c r="D1273" s="1" t="str">
        <f>IFERROR(INDEX(Table2[Zeitfenster],MATCH(Zeittafel[[#This Row],[Minute]],Table2[Start],1)),"")</f>
        <v>Pause</v>
      </c>
      <c r="E1273" s="4" t="str">
        <f>IF(LEFT(Zeittafel[[#This Row],[Zuordnung]],7)="Schicht",COUNTIF($D$7:D1273,"Schicht*"),"")</f>
        <v/>
      </c>
    </row>
    <row r="1274" spans="3:5" x14ac:dyDescent="0.35">
      <c r="C1274" s="1">
        <f t="shared" si="19"/>
        <v>0.88263888888888886</v>
      </c>
      <c r="D1274" s="1" t="str">
        <f>IFERROR(INDEX(Table2[Zeitfenster],MATCH(Zeittafel[[#This Row],[Minute]],Table2[Start],1)),"")</f>
        <v>Pause</v>
      </c>
      <c r="E1274" s="4" t="str">
        <f>IF(LEFT(Zeittafel[[#This Row],[Zuordnung]],7)="Schicht",COUNTIF($D$7:D1274,"Schicht*"),"")</f>
        <v/>
      </c>
    </row>
    <row r="1275" spans="3:5" x14ac:dyDescent="0.35">
      <c r="C1275" s="1">
        <f t="shared" si="19"/>
        <v>0.8833333333333333</v>
      </c>
      <c r="D1275" s="1" t="str">
        <f>IFERROR(INDEX(Table2[Zeitfenster],MATCH(Zeittafel[[#This Row],[Minute]],Table2[Start],1)),"")</f>
        <v>Pause</v>
      </c>
      <c r="E1275" s="4" t="str">
        <f>IF(LEFT(Zeittafel[[#This Row],[Zuordnung]],7)="Schicht",COUNTIF($D$7:D1275,"Schicht*"),"")</f>
        <v/>
      </c>
    </row>
    <row r="1276" spans="3:5" x14ac:dyDescent="0.35">
      <c r="C1276" s="1">
        <f t="shared" si="19"/>
        <v>0.88402777777777775</v>
      </c>
      <c r="D1276" s="1" t="str">
        <f>IFERROR(INDEX(Table2[Zeitfenster],MATCH(Zeittafel[[#This Row],[Minute]],Table2[Start],1)),"")</f>
        <v>Pause</v>
      </c>
      <c r="E1276" s="4" t="str">
        <f>IF(LEFT(Zeittafel[[#This Row],[Zuordnung]],7)="Schicht",COUNTIF($D$7:D1276,"Schicht*"),"")</f>
        <v/>
      </c>
    </row>
    <row r="1277" spans="3:5" x14ac:dyDescent="0.35">
      <c r="C1277" s="1">
        <f t="shared" si="19"/>
        <v>0.8847222222222223</v>
      </c>
      <c r="D1277" s="1" t="str">
        <f>IFERROR(INDEX(Table2[Zeitfenster],MATCH(Zeittafel[[#This Row],[Minute]],Table2[Start],1)),"")</f>
        <v>Pause</v>
      </c>
      <c r="E1277" s="4" t="str">
        <f>IF(LEFT(Zeittafel[[#This Row],[Zuordnung]],7)="Schicht",COUNTIF($D$7:D1277,"Schicht*"),"")</f>
        <v/>
      </c>
    </row>
    <row r="1278" spans="3:5" x14ac:dyDescent="0.35">
      <c r="C1278" s="1">
        <f t="shared" si="19"/>
        <v>0.88541666666666663</v>
      </c>
      <c r="D1278" s="1" t="str">
        <f>IFERROR(INDEX(Table2[Zeitfenster],MATCH(Zeittafel[[#This Row],[Minute]],Table2[Start],1)),"")</f>
        <v>Pause</v>
      </c>
      <c r="E1278" s="4" t="str">
        <f>IF(LEFT(Zeittafel[[#This Row],[Zuordnung]],7)="Schicht",COUNTIF($D$7:D1278,"Schicht*"),"")</f>
        <v/>
      </c>
    </row>
    <row r="1279" spans="3:5" x14ac:dyDescent="0.35">
      <c r="C1279" s="1">
        <f t="shared" si="19"/>
        <v>0.88611111111111107</v>
      </c>
      <c r="D1279" s="1" t="str">
        <f>IFERROR(INDEX(Table2[Zeitfenster],MATCH(Zeittafel[[#This Row],[Minute]],Table2[Start],1)),"")</f>
        <v>Schicht 2</v>
      </c>
      <c r="E1279" s="4">
        <f>IF(LEFT(Zeittafel[[#This Row],[Zuordnung]],7)="Schicht",COUNTIF($D$7:D1279,"Schicht*"),"")</f>
        <v>813</v>
      </c>
    </row>
    <row r="1280" spans="3:5" x14ac:dyDescent="0.35">
      <c r="C1280" s="1">
        <f t="shared" si="19"/>
        <v>0.88680555555555562</v>
      </c>
      <c r="D1280" s="1" t="str">
        <f>IFERROR(INDEX(Table2[Zeitfenster],MATCH(Zeittafel[[#This Row],[Minute]],Table2[Start],1)),"")</f>
        <v>Schicht 2</v>
      </c>
      <c r="E1280" s="4">
        <f>IF(LEFT(Zeittafel[[#This Row],[Zuordnung]],7)="Schicht",COUNTIF($D$7:D1280,"Schicht*"),"")</f>
        <v>814</v>
      </c>
    </row>
    <row r="1281" spans="3:5" x14ac:dyDescent="0.35">
      <c r="C1281" s="1">
        <f t="shared" si="19"/>
        <v>0.88750000000000007</v>
      </c>
      <c r="D1281" s="1" t="str">
        <f>IFERROR(INDEX(Table2[Zeitfenster],MATCH(Zeittafel[[#This Row],[Minute]],Table2[Start],1)),"")</f>
        <v>Schicht 2</v>
      </c>
      <c r="E1281" s="4">
        <f>IF(LEFT(Zeittafel[[#This Row],[Zuordnung]],7)="Schicht",COUNTIF($D$7:D1281,"Schicht*"),"")</f>
        <v>815</v>
      </c>
    </row>
    <row r="1282" spans="3:5" x14ac:dyDescent="0.35">
      <c r="C1282" s="1">
        <f t="shared" si="19"/>
        <v>0.8881944444444444</v>
      </c>
      <c r="D1282" s="1" t="str">
        <f>IFERROR(INDEX(Table2[Zeitfenster],MATCH(Zeittafel[[#This Row],[Minute]],Table2[Start],1)),"")</f>
        <v>Schicht 2</v>
      </c>
      <c r="E1282" s="4">
        <f>IF(LEFT(Zeittafel[[#This Row],[Zuordnung]],7)="Schicht",COUNTIF($D$7:D1282,"Schicht*"),"")</f>
        <v>816</v>
      </c>
    </row>
    <row r="1283" spans="3:5" x14ac:dyDescent="0.35">
      <c r="C1283" s="1">
        <f t="shared" si="19"/>
        <v>0.88888888888888884</v>
      </c>
      <c r="D1283" s="1" t="str">
        <f>IFERROR(INDEX(Table2[Zeitfenster],MATCH(Zeittafel[[#This Row],[Minute]],Table2[Start],1)),"")</f>
        <v>Schicht 2</v>
      </c>
      <c r="E1283" s="4">
        <f>IF(LEFT(Zeittafel[[#This Row],[Zuordnung]],7)="Schicht",COUNTIF($D$7:D1283,"Schicht*"),"")</f>
        <v>817</v>
      </c>
    </row>
    <row r="1284" spans="3:5" x14ac:dyDescent="0.35">
      <c r="C1284" s="1">
        <f t="shared" si="19"/>
        <v>0.88958333333333339</v>
      </c>
      <c r="D1284" s="1" t="str">
        <f>IFERROR(INDEX(Table2[Zeitfenster],MATCH(Zeittafel[[#This Row],[Minute]],Table2[Start],1)),"")</f>
        <v>Schicht 2</v>
      </c>
      <c r="E1284" s="4">
        <f>IF(LEFT(Zeittafel[[#This Row],[Zuordnung]],7)="Schicht",COUNTIF($D$7:D1284,"Schicht*"),"")</f>
        <v>818</v>
      </c>
    </row>
    <row r="1285" spans="3:5" x14ac:dyDescent="0.35">
      <c r="C1285" s="1">
        <f t="shared" si="19"/>
        <v>0.89027777777777783</v>
      </c>
      <c r="D1285" s="1" t="str">
        <f>IFERROR(INDEX(Table2[Zeitfenster],MATCH(Zeittafel[[#This Row],[Minute]],Table2[Start],1)),"")</f>
        <v>Schicht 2</v>
      </c>
      <c r="E1285" s="4">
        <f>IF(LEFT(Zeittafel[[#This Row],[Zuordnung]],7)="Schicht",COUNTIF($D$7:D1285,"Schicht*"),"")</f>
        <v>819</v>
      </c>
    </row>
    <row r="1286" spans="3:5" x14ac:dyDescent="0.35">
      <c r="C1286" s="1">
        <f t="shared" si="19"/>
        <v>0.89097222222222217</v>
      </c>
      <c r="D1286" s="1" t="str">
        <f>IFERROR(INDEX(Table2[Zeitfenster],MATCH(Zeittafel[[#This Row],[Minute]],Table2[Start],1)),"")</f>
        <v>Schicht 2</v>
      </c>
      <c r="E1286" s="4">
        <f>IF(LEFT(Zeittafel[[#This Row],[Zuordnung]],7)="Schicht",COUNTIF($D$7:D1286,"Schicht*"),"")</f>
        <v>820</v>
      </c>
    </row>
    <row r="1287" spans="3:5" x14ac:dyDescent="0.35">
      <c r="C1287" s="1">
        <f t="shared" ref="C1287:C1350" si="20">TIME(0,ROW()-3,0)</f>
        <v>0.89166666666666661</v>
      </c>
      <c r="D1287" s="1" t="str">
        <f>IFERROR(INDEX(Table2[Zeitfenster],MATCH(Zeittafel[[#This Row],[Minute]],Table2[Start],1)),"")</f>
        <v>Schicht 2</v>
      </c>
      <c r="E1287" s="4">
        <f>IF(LEFT(Zeittafel[[#This Row],[Zuordnung]],7)="Schicht",COUNTIF($D$7:D1287,"Schicht*"),"")</f>
        <v>821</v>
      </c>
    </row>
    <row r="1288" spans="3:5" x14ac:dyDescent="0.35">
      <c r="C1288" s="1">
        <f t="shared" si="20"/>
        <v>0.89236111111111116</v>
      </c>
      <c r="D1288" s="1" t="str">
        <f>IFERROR(INDEX(Table2[Zeitfenster],MATCH(Zeittafel[[#This Row],[Minute]],Table2[Start],1)),"")</f>
        <v>Schicht 2</v>
      </c>
      <c r="E1288" s="4">
        <f>IF(LEFT(Zeittafel[[#This Row],[Zuordnung]],7)="Schicht",COUNTIF($D$7:D1288,"Schicht*"),"")</f>
        <v>822</v>
      </c>
    </row>
    <row r="1289" spans="3:5" x14ac:dyDescent="0.35">
      <c r="C1289" s="1">
        <f t="shared" si="20"/>
        <v>0.8930555555555556</v>
      </c>
      <c r="D1289" s="1" t="str">
        <f>IFERROR(INDEX(Table2[Zeitfenster],MATCH(Zeittafel[[#This Row],[Minute]],Table2[Start],1)),"")</f>
        <v>Schicht 2</v>
      </c>
      <c r="E1289" s="4">
        <f>IF(LEFT(Zeittafel[[#This Row],[Zuordnung]],7)="Schicht",COUNTIF($D$7:D1289,"Schicht*"),"")</f>
        <v>823</v>
      </c>
    </row>
    <row r="1290" spans="3:5" x14ac:dyDescent="0.35">
      <c r="C1290" s="1">
        <f t="shared" si="20"/>
        <v>0.89374999999999993</v>
      </c>
      <c r="D1290" s="1" t="str">
        <f>IFERROR(INDEX(Table2[Zeitfenster],MATCH(Zeittafel[[#This Row],[Minute]],Table2[Start],1)),"")</f>
        <v>Schicht 2</v>
      </c>
      <c r="E1290" s="4">
        <f>IF(LEFT(Zeittafel[[#This Row],[Zuordnung]],7)="Schicht",COUNTIF($D$7:D1290,"Schicht*"),"")</f>
        <v>824</v>
      </c>
    </row>
    <row r="1291" spans="3:5" x14ac:dyDescent="0.35">
      <c r="C1291" s="1">
        <f t="shared" si="20"/>
        <v>0.89444444444444438</v>
      </c>
      <c r="D1291" s="1" t="str">
        <f>IFERROR(INDEX(Table2[Zeitfenster],MATCH(Zeittafel[[#This Row],[Minute]],Table2[Start],1)),"")</f>
        <v>Schicht 2</v>
      </c>
      <c r="E1291" s="4">
        <f>IF(LEFT(Zeittafel[[#This Row],[Zuordnung]],7)="Schicht",COUNTIF($D$7:D1291,"Schicht*"),"")</f>
        <v>825</v>
      </c>
    </row>
    <row r="1292" spans="3:5" x14ac:dyDescent="0.35">
      <c r="C1292" s="1">
        <f t="shared" si="20"/>
        <v>0.89513888888888893</v>
      </c>
      <c r="D1292" s="1" t="str">
        <f>IFERROR(INDEX(Table2[Zeitfenster],MATCH(Zeittafel[[#This Row],[Minute]],Table2[Start],1)),"")</f>
        <v>Schicht 2</v>
      </c>
      <c r="E1292" s="4">
        <f>IF(LEFT(Zeittafel[[#This Row],[Zuordnung]],7)="Schicht",COUNTIF($D$7:D1292,"Schicht*"),"")</f>
        <v>826</v>
      </c>
    </row>
    <row r="1293" spans="3:5" x14ac:dyDescent="0.35">
      <c r="C1293" s="1">
        <f t="shared" si="20"/>
        <v>0.89583333333333337</v>
      </c>
      <c r="D1293" s="1" t="str">
        <f>IFERROR(INDEX(Table2[Zeitfenster],MATCH(Zeittafel[[#This Row],[Minute]],Table2[Start],1)),"")</f>
        <v>Schicht 2</v>
      </c>
      <c r="E1293" s="4">
        <f>IF(LEFT(Zeittafel[[#This Row],[Zuordnung]],7)="Schicht",COUNTIF($D$7:D1293,"Schicht*"),"")</f>
        <v>827</v>
      </c>
    </row>
    <row r="1294" spans="3:5" x14ac:dyDescent="0.35">
      <c r="C1294" s="1">
        <f t="shared" si="20"/>
        <v>0.8965277777777777</v>
      </c>
      <c r="D1294" s="1" t="str">
        <f>IFERROR(INDEX(Table2[Zeitfenster],MATCH(Zeittafel[[#This Row],[Minute]],Table2[Start],1)),"")</f>
        <v>Schicht 2</v>
      </c>
      <c r="E1294" s="4">
        <f>IF(LEFT(Zeittafel[[#This Row],[Zuordnung]],7)="Schicht",COUNTIF($D$7:D1294,"Schicht*"),"")</f>
        <v>828</v>
      </c>
    </row>
    <row r="1295" spans="3:5" x14ac:dyDescent="0.35">
      <c r="C1295" s="1">
        <f t="shared" si="20"/>
        <v>0.89722222222222225</v>
      </c>
      <c r="D1295" s="1" t="str">
        <f>IFERROR(INDEX(Table2[Zeitfenster],MATCH(Zeittafel[[#This Row],[Minute]],Table2[Start],1)),"")</f>
        <v>Schicht 2</v>
      </c>
      <c r="E1295" s="4">
        <f>IF(LEFT(Zeittafel[[#This Row],[Zuordnung]],7)="Schicht",COUNTIF($D$7:D1295,"Schicht*"),"")</f>
        <v>829</v>
      </c>
    </row>
    <row r="1296" spans="3:5" x14ac:dyDescent="0.35">
      <c r="C1296" s="1">
        <f t="shared" si="20"/>
        <v>0.8979166666666667</v>
      </c>
      <c r="D1296" s="1" t="str">
        <f>IFERROR(INDEX(Table2[Zeitfenster],MATCH(Zeittafel[[#This Row],[Minute]],Table2[Start],1)),"")</f>
        <v>Schicht 2</v>
      </c>
      <c r="E1296" s="4">
        <f>IF(LEFT(Zeittafel[[#This Row],[Zuordnung]],7)="Schicht",COUNTIF($D$7:D1296,"Schicht*"),"")</f>
        <v>830</v>
      </c>
    </row>
    <row r="1297" spans="3:5" x14ac:dyDescent="0.35">
      <c r="C1297" s="1">
        <f t="shared" si="20"/>
        <v>0.89861111111111114</v>
      </c>
      <c r="D1297" s="1" t="str">
        <f>IFERROR(INDEX(Table2[Zeitfenster],MATCH(Zeittafel[[#This Row],[Minute]],Table2[Start],1)),"")</f>
        <v>Schicht 2</v>
      </c>
      <c r="E1297" s="4">
        <f>IF(LEFT(Zeittafel[[#This Row],[Zuordnung]],7)="Schicht",COUNTIF($D$7:D1297,"Schicht*"),"")</f>
        <v>831</v>
      </c>
    </row>
    <row r="1298" spans="3:5" x14ac:dyDescent="0.35">
      <c r="C1298" s="1">
        <f t="shared" si="20"/>
        <v>0.89930555555555547</v>
      </c>
      <c r="D1298" s="1" t="str">
        <f>IFERROR(INDEX(Table2[Zeitfenster],MATCH(Zeittafel[[#This Row],[Minute]],Table2[Start],1)),"")</f>
        <v>Schicht 2</v>
      </c>
      <c r="E1298" s="4">
        <f>IF(LEFT(Zeittafel[[#This Row],[Zuordnung]],7)="Schicht",COUNTIF($D$7:D1298,"Schicht*"),"")</f>
        <v>832</v>
      </c>
    </row>
    <row r="1299" spans="3:5" x14ac:dyDescent="0.35">
      <c r="C1299" s="1">
        <f t="shared" si="20"/>
        <v>0.9</v>
      </c>
      <c r="D1299" s="1" t="str">
        <f>IFERROR(INDEX(Table2[Zeitfenster],MATCH(Zeittafel[[#This Row],[Minute]],Table2[Start],1)),"")</f>
        <v>Schicht 2</v>
      </c>
      <c r="E1299" s="4">
        <f>IF(LEFT(Zeittafel[[#This Row],[Zuordnung]],7)="Schicht",COUNTIF($D$7:D1299,"Schicht*"),"")</f>
        <v>833</v>
      </c>
    </row>
    <row r="1300" spans="3:5" x14ac:dyDescent="0.35">
      <c r="C1300" s="1">
        <f t="shared" si="20"/>
        <v>0.90069444444444446</v>
      </c>
      <c r="D1300" s="1" t="str">
        <f>IFERROR(INDEX(Table2[Zeitfenster],MATCH(Zeittafel[[#This Row],[Minute]],Table2[Start],1)),"")</f>
        <v>Schicht 2</v>
      </c>
      <c r="E1300" s="4">
        <f>IF(LEFT(Zeittafel[[#This Row],[Zuordnung]],7)="Schicht",COUNTIF($D$7:D1300,"Schicht*"),"")</f>
        <v>834</v>
      </c>
    </row>
    <row r="1301" spans="3:5" x14ac:dyDescent="0.35">
      <c r="C1301" s="1">
        <f t="shared" si="20"/>
        <v>0.90138888888888891</v>
      </c>
      <c r="D1301" s="1" t="str">
        <f>IFERROR(INDEX(Table2[Zeitfenster],MATCH(Zeittafel[[#This Row],[Minute]],Table2[Start],1)),"")</f>
        <v>Schicht 2</v>
      </c>
      <c r="E1301" s="4">
        <f>IF(LEFT(Zeittafel[[#This Row],[Zuordnung]],7)="Schicht",COUNTIF($D$7:D1301,"Schicht*"),"")</f>
        <v>835</v>
      </c>
    </row>
    <row r="1302" spans="3:5" x14ac:dyDescent="0.35">
      <c r="C1302" s="1">
        <f t="shared" si="20"/>
        <v>0.90208333333333324</v>
      </c>
      <c r="D1302" s="1" t="str">
        <f>IFERROR(INDEX(Table2[Zeitfenster],MATCH(Zeittafel[[#This Row],[Minute]],Table2[Start],1)),"")</f>
        <v>Schicht 2</v>
      </c>
      <c r="E1302" s="4">
        <f>IF(LEFT(Zeittafel[[#This Row],[Zuordnung]],7)="Schicht",COUNTIF($D$7:D1302,"Schicht*"),"")</f>
        <v>836</v>
      </c>
    </row>
    <row r="1303" spans="3:5" x14ac:dyDescent="0.35">
      <c r="C1303" s="1">
        <f t="shared" si="20"/>
        <v>0.90277777777777779</v>
      </c>
      <c r="D1303" s="1" t="str">
        <f>IFERROR(INDEX(Table2[Zeitfenster],MATCH(Zeittafel[[#This Row],[Minute]],Table2[Start],1)),"")</f>
        <v>Schicht 2</v>
      </c>
      <c r="E1303" s="4">
        <f>IF(LEFT(Zeittafel[[#This Row],[Zuordnung]],7)="Schicht",COUNTIF($D$7:D1303,"Schicht*"),"")</f>
        <v>837</v>
      </c>
    </row>
    <row r="1304" spans="3:5" x14ac:dyDescent="0.35">
      <c r="C1304" s="1">
        <f t="shared" si="20"/>
        <v>0.90347222222222223</v>
      </c>
      <c r="D1304" s="1" t="str">
        <f>IFERROR(INDEX(Table2[Zeitfenster],MATCH(Zeittafel[[#This Row],[Minute]],Table2[Start],1)),"")</f>
        <v>Schicht 2</v>
      </c>
      <c r="E1304" s="4">
        <f>IF(LEFT(Zeittafel[[#This Row],[Zuordnung]],7)="Schicht",COUNTIF($D$7:D1304,"Schicht*"),"")</f>
        <v>838</v>
      </c>
    </row>
    <row r="1305" spans="3:5" x14ac:dyDescent="0.35">
      <c r="C1305" s="1">
        <f t="shared" si="20"/>
        <v>0.90416666666666667</v>
      </c>
      <c r="D1305" s="1" t="str">
        <f>IFERROR(INDEX(Table2[Zeitfenster],MATCH(Zeittafel[[#This Row],[Minute]],Table2[Start],1)),"")</f>
        <v>Schicht 2</v>
      </c>
      <c r="E1305" s="4">
        <f>IF(LEFT(Zeittafel[[#This Row],[Zuordnung]],7)="Schicht",COUNTIF($D$7:D1305,"Schicht*"),"")</f>
        <v>839</v>
      </c>
    </row>
    <row r="1306" spans="3:5" x14ac:dyDescent="0.35">
      <c r="C1306" s="1">
        <f t="shared" si="20"/>
        <v>0.90486111111111101</v>
      </c>
      <c r="D1306" s="1" t="str">
        <f>IFERROR(INDEX(Table2[Zeitfenster],MATCH(Zeittafel[[#This Row],[Minute]],Table2[Start],1)),"")</f>
        <v>Schicht 2</v>
      </c>
      <c r="E1306" s="4">
        <f>IF(LEFT(Zeittafel[[#This Row],[Zuordnung]],7)="Schicht",COUNTIF($D$7:D1306,"Schicht*"),"")</f>
        <v>840</v>
      </c>
    </row>
    <row r="1307" spans="3:5" x14ac:dyDescent="0.35">
      <c r="C1307" s="1">
        <f t="shared" si="20"/>
        <v>0.90555555555555556</v>
      </c>
      <c r="D1307" s="1" t="str">
        <f>IFERROR(INDEX(Table2[Zeitfenster],MATCH(Zeittafel[[#This Row],[Minute]],Table2[Start],1)),"")</f>
        <v>Schicht 2</v>
      </c>
      <c r="E1307" s="4">
        <f>IF(LEFT(Zeittafel[[#This Row],[Zuordnung]],7)="Schicht",COUNTIF($D$7:D1307,"Schicht*"),"")</f>
        <v>841</v>
      </c>
    </row>
    <row r="1308" spans="3:5" x14ac:dyDescent="0.35">
      <c r="C1308" s="1">
        <f t="shared" si="20"/>
        <v>0.90625</v>
      </c>
      <c r="D1308" s="1" t="str">
        <f>IFERROR(INDEX(Table2[Zeitfenster],MATCH(Zeittafel[[#This Row],[Minute]],Table2[Start],1)),"")</f>
        <v>Schicht 2</v>
      </c>
      <c r="E1308" s="4">
        <f>IF(LEFT(Zeittafel[[#This Row],[Zuordnung]],7)="Schicht",COUNTIF($D$7:D1308,"Schicht*"),"")</f>
        <v>842</v>
      </c>
    </row>
    <row r="1309" spans="3:5" x14ac:dyDescent="0.35">
      <c r="C1309" s="1">
        <f t="shared" si="20"/>
        <v>0.90694444444444444</v>
      </c>
      <c r="D1309" s="1" t="str">
        <f>IFERROR(INDEX(Table2[Zeitfenster],MATCH(Zeittafel[[#This Row],[Minute]],Table2[Start],1)),"")</f>
        <v>Schicht 2</v>
      </c>
      <c r="E1309" s="4">
        <f>IF(LEFT(Zeittafel[[#This Row],[Zuordnung]],7)="Schicht",COUNTIF($D$7:D1309,"Schicht*"),"")</f>
        <v>843</v>
      </c>
    </row>
    <row r="1310" spans="3:5" x14ac:dyDescent="0.35">
      <c r="C1310" s="1">
        <f t="shared" si="20"/>
        <v>0.90763888888888899</v>
      </c>
      <c r="D1310" s="1" t="str">
        <f>IFERROR(INDEX(Table2[Zeitfenster],MATCH(Zeittafel[[#This Row],[Minute]],Table2[Start],1)),"")</f>
        <v>Schicht 2</v>
      </c>
      <c r="E1310" s="4">
        <f>IF(LEFT(Zeittafel[[#This Row],[Zuordnung]],7)="Schicht",COUNTIF($D$7:D1310,"Schicht*"),"")</f>
        <v>844</v>
      </c>
    </row>
    <row r="1311" spans="3:5" x14ac:dyDescent="0.35">
      <c r="C1311" s="1">
        <f t="shared" si="20"/>
        <v>0.90833333333333333</v>
      </c>
      <c r="D1311" s="1" t="str">
        <f>IFERROR(INDEX(Table2[Zeitfenster],MATCH(Zeittafel[[#This Row],[Minute]],Table2[Start],1)),"")</f>
        <v>Schicht 2</v>
      </c>
      <c r="E1311" s="4">
        <f>IF(LEFT(Zeittafel[[#This Row],[Zuordnung]],7)="Schicht",COUNTIF($D$7:D1311,"Schicht*"),"")</f>
        <v>845</v>
      </c>
    </row>
    <row r="1312" spans="3:5" x14ac:dyDescent="0.35">
      <c r="C1312" s="1">
        <f t="shared" si="20"/>
        <v>0.90902777777777777</v>
      </c>
      <c r="D1312" s="1" t="str">
        <f>IFERROR(INDEX(Table2[Zeitfenster],MATCH(Zeittafel[[#This Row],[Minute]],Table2[Start],1)),"")</f>
        <v>Schicht 2</v>
      </c>
      <c r="E1312" s="4">
        <f>IF(LEFT(Zeittafel[[#This Row],[Zuordnung]],7)="Schicht",COUNTIF($D$7:D1312,"Schicht*"),"")</f>
        <v>846</v>
      </c>
    </row>
    <row r="1313" spans="3:5" x14ac:dyDescent="0.35">
      <c r="C1313" s="1">
        <f t="shared" si="20"/>
        <v>0.90972222222222221</v>
      </c>
      <c r="D1313" s="1" t="str">
        <f>IFERROR(INDEX(Table2[Zeitfenster],MATCH(Zeittafel[[#This Row],[Minute]],Table2[Start],1)),"")</f>
        <v>Schicht 2</v>
      </c>
      <c r="E1313" s="4">
        <f>IF(LEFT(Zeittafel[[#This Row],[Zuordnung]],7)="Schicht",COUNTIF($D$7:D1313,"Schicht*"),"")</f>
        <v>847</v>
      </c>
    </row>
    <row r="1314" spans="3:5" x14ac:dyDescent="0.35">
      <c r="C1314" s="1">
        <f t="shared" si="20"/>
        <v>0.91041666666666676</v>
      </c>
      <c r="D1314" s="1" t="str">
        <f>IFERROR(INDEX(Table2[Zeitfenster],MATCH(Zeittafel[[#This Row],[Minute]],Table2[Start],1)),"")</f>
        <v>Schicht 2</v>
      </c>
      <c r="E1314" s="4">
        <f>IF(LEFT(Zeittafel[[#This Row],[Zuordnung]],7)="Schicht",COUNTIF($D$7:D1314,"Schicht*"),"")</f>
        <v>848</v>
      </c>
    </row>
    <row r="1315" spans="3:5" x14ac:dyDescent="0.35">
      <c r="C1315" s="1">
        <f t="shared" si="20"/>
        <v>0.91111111111111109</v>
      </c>
      <c r="D1315" s="1" t="str">
        <f>IFERROR(INDEX(Table2[Zeitfenster],MATCH(Zeittafel[[#This Row],[Minute]],Table2[Start],1)),"")</f>
        <v>Schicht 2</v>
      </c>
      <c r="E1315" s="4">
        <f>IF(LEFT(Zeittafel[[#This Row],[Zuordnung]],7)="Schicht",COUNTIF($D$7:D1315,"Schicht*"),"")</f>
        <v>849</v>
      </c>
    </row>
    <row r="1316" spans="3:5" x14ac:dyDescent="0.35">
      <c r="C1316" s="1">
        <f t="shared" si="20"/>
        <v>0.91180555555555554</v>
      </c>
      <c r="D1316" s="1" t="str">
        <f>IFERROR(INDEX(Table2[Zeitfenster],MATCH(Zeittafel[[#This Row],[Minute]],Table2[Start],1)),"")</f>
        <v>Schicht 2</v>
      </c>
      <c r="E1316" s="4">
        <f>IF(LEFT(Zeittafel[[#This Row],[Zuordnung]],7)="Schicht",COUNTIF($D$7:D1316,"Schicht*"),"")</f>
        <v>850</v>
      </c>
    </row>
    <row r="1317" spans="3:5" x14ac:dyDescent="0.35">
      <c r="C1317" s="1">
        <f t="shared" si="20"/>
        <v>0.91249999999999998</v>
      </c>
      <c r="D1317" s="1" t="str">
        <f>IFERROR(INDEX(Table2[Zeitfenster],MATCH(Zeittafel[[#This Row],[Minute]],Table2[Start],1)),"")</f>
        <v>Schicht 2</v>
      </c>
      <c r="E1317" s="4">
        <f>IF(LEFT(Zeittafel[[#This Row],[Zuordnung]],7)="Schicht",COUNTIF($D$7:D1317,"Schicht*"),"")</f>
        <v>851</v>
      </c>
    </row>
    <row r="1318" spans="3:5" x14ac:dyDescent="0.35">
      <c r="C1318" s="1">
        <f t="shared" si="20"/>
        <v>0.91319444444444453</v>
      </c>
      <c r="D1318" s="1" t="str">
        <f>IFERROR(INDEX(Table2[Zeitfenster],MATCH(Zeittafel[[#This Row],[Minute]],Table2[Start],1)),"")</f>
        <v>Schicht 2</v>
      </c>
      <c r="E1318" s="4">
        <f>IF(LEFT(Zeittafel[[#This Row],[Zuordnung]],7)="Schicht",COUNTIF($D$7:D1318,"Schicht*"),"")</f>
        <v>852</v>
      </c>
    </row>
    <row r="1319" spans="3:5" x14ac:dyDescent="0.35">
      <c r="C1319" s="1">
        <f t="shared" si="20"/>
        <v>0.91388888888888886</v>
      </c>
      <c r="D1319" s="1" t="str">
        <f>IFERROR(INDEX(Table2[Zeitfenster],MATCH(Zeittafel[[#This Row],[Minute]],Table2[Start],1)),"")</f>
        <v>Schicht 2</v>
      </c>
      <c r="E1319" s="4">
        <f>IF(LEFT(Zeittafel[[#This Row],[Zuordnung]],7)="Schicht",COUNTIF($D$7:D1319,"Schicht*"),"")</f>
        <v>853</v>
      </c>
    </row>
    <row r="1320" spans="3:5" x14ac:dyDescent="0.35">
      <c r="C1320" s="1">
        <f t="shared" si="20"/>
        <v>0.9145833333333333</v>
      </c>
      <c r="D1320" s="1" t="str">
        <f>IFERROR(INDEX(Table2[Zeitfenster],MATCH(Zeittafel[[#This Row],[Minute]],Table2[Start],1)),"")</f>
        <v>Schicht 2</v>
      </c>
      <c r="E1320" s="4">
        <f>IF(LEFT(Zeittafel[[#This Row],[Zuordnung]],7)="Schicht",COUNTIF($D$7:D1320,"Schicht*"),"")</f>
        <v>854</v>
      </c>
    </row>
    <row r="1321" spans="3:5" x14ac:dyDescent="0.35">
      <c r="C1321" s="1">
        <f t="shared" si="20"/>
        <v>0.91527777777777775</v>
      </c>
      <c r="D1321" s="1" t="str">
        <f>IFERROR(INDEX(Table2[Zeitfenster],MATCH(Zeittafel[[#This Row],[Minute]],Table2[Start],1)),"")</f>
        <v>Schicht 2</v>
      </c>
      <c r="E1321" s="4">
        <f>IF(LEFT(Zeittafel[[#This Row],[Zuordnung]],7)="Schicht",COUNTIF($D$7:D1321,"Schicht*"),"")</f>
        <v>855</v>
      </c>
    </row>
    <row r="1322" spans="3:5" x14ac:dyDescent="0.35">
      <c r="C1322" s="1">
        <f t="shared" si="20"/>
        <v>0.9159722222222223</v>
      </c>
      <c r="D1322" s="1" t="str">
        <f>IFERROR(INDEX(Table2[Zeitfenster],MATCH(Zeittafel[[#This Row],[Minute]],Table2[Start],1)),"")</f>
        <v>Schicht 2</v>
      </c>
      <c r="E1322" s="4">
        <f>IF(LEFT(Zeittafel[[#This Row],[Zuordnung]],7)="Schicht",COUNTIF($D$7:D1322,"Schicht*"),"")</f>
        <v>856</v>
      </c>
    </row>
    <row r="1323" spans="3:5" x14ac:dyDescent="0.35">
      <c r="C1323" s="1">
        <f t="shared" si="20"/>
        <v>0.91666666666666663</v>
      </c>
      <c r="D1323" s="1" t="str">
        <f>IFERROR(INDEX(Table2[Zeitfenster],MATCH(Zeittafel[[#This Row],[Minute]],Table2[Start],1)),"")</f>
        <v>Schicht 2</v>
      </c>
      <c r="E1323" s="4">
        <f>IF(LEFT(Zeittafel[[#This Row],[Zuordnung]],7)="Schicht",COUNTIF($D$7:D1323,"Schicht*"),"")</f>
        <v>857</v>
      </c>
    </row>
    <row r="1324" spans="3:5" x14ac:dyDescent="0.35">
      <c r="C1324" s="1">
        <f t="shared" si="20"/>
        <v>0.91736111111111107</v>
      </c>
      <c r="D1324" s="1" t="str">
        <f>IFERROR(INDEX(Table2[Zeitfenster],MATCH(Zeittafel[[#This Row],[Minute]],Table2[Start],1)),"")</f>
        <v>Schicht 2</v>
      </c>
      <c r="E1324" s="4">
        <f>IF(LEFT(Zeittafel[[#This Row],[Zuordnung]],7)="Schicht",COUNTIF($D$7:D1324,"Schicht*"),"")</f>
        <v>858</v>
      </c>
    </row>
    <row r="1325" spans="3:5" x14ac:dyDescent="0.35">
      <c r="C1325" s="1">
        <f t="shared" si="20"/>
        <v>0.91805555555555562</v>
      </c>
      <c r="D1325" s="1" t="str">
        <f>IFERROR(INDEX(Table2[Zeitfenster],MATCH(Zeittafel[[#This Row],[Minute]],Table2[Start],1)),"")</f>
        <v>Schicht 2</v>
      </c>
      <c r="E1325" s="4">
        <f>IF(LEFT(Zeittafel[[#This Row],[Zuordnung]],7)="Schicht",COUNTIF($D$7:D1325,"Schicht*"),"")</f>
        <v>859</v>
      </c>
    </row>
    <row r="1326" spans="3:5" x14ac:dyDescent="0.35">
      <c r="C1326" s="1">
        <f t="shared" si="20"/>
        <v>0.91875000000000007</v>
      </c>
      <c r="D1326" s="1" t="str">
        <f>IFERROR(INDEX(Table2[Zeitfenster],MATCH(Zeittafel[[#This Row],[Minute]],Table2[Start],1)),"")</f>
        <v>Schicht 2</v>
      </c>
      <c r="E1326" s="4">
        <f>IF(LEFT(Zeittafel[[#This Row],[Zuordnung]],7)="Schicht",COUNTIF($D$7:D1326,"Schicht*"),"")</f>
        <v>860</v>
      </c>
    </row>
    <row r="1327" spans="3:5" x14ac:dyDescent="0.35">
      <c r="C1327" s="1">
        <f t="shared" si="20"/>
        <v>0.9194444444444444</v>
      </c>
      <c r="D1327" s="1" t="str">
        <f>IFERROR(INDEX(Table2[Zeitfenster],MATCH(Zeittafel[[#This Row],[Minute]],Table2[Start],1)),"")</f>
        <v>Schicht 2</v>
      </c>
      <c r="E1327" s="4">
        <f>IF(LEFT(Zeittafel[[#This Row],[Zuordnung]],7)="Schicht",COUNTIF($D$7:D1327,"Schicht*"),"")</f>
        <v>861</v>
      </c>
    </row>
    <row r="1328" spans="3:5" x14ac:dyDescent="0.35">
      <c r="C1328" s="1">
        <f t="shared" si="20"/>
        <v>0.92013888888888884</v>
      </c>
      <c r="D1328" s="1" t="str">
        <f>IFERROR(INDEX(Table2[Zeitfenster],MATCH(Zeittafel[[#This Row],[Minute]],Table2[Start],1)),"")</f>
        <v>Schicht 2</v>
      </c>
      <c r="E1328" s="4">
        <f>IF(LEFT(Zeittafel[[#This Row],[Zuordnung]],7)="Schicht",COUNTIF($D$7:D1328,"Schicht*"),"")</f>
        <v>862</v>
      </c>
    </row>
    <row r="1329" spans="3:5" x14ac:dyDescent="0.35">
      <c r="C1329" s="1">
        <f t="shared" si="20"/>
        <v>0.92083333333333339</v>
      </c>
      <c r="D1329" s="1" t="str">
        <f>IFERROR(INDEX(Table2[Zeitfenster],MATCH(Zeittafel[[#This Row],[Minute]],Table2[Start],1)),"")</f>
        <v>Schicht 2</v>
      </c>
      <c r="E1329" s="4">
        <f>IF(LEFT(Zeittafel[[#This Row],[Zuordnung]],7)="Schicht",COUNTIF($D$7:D1329,"Schicht*"),"")</f>
        <v>863</v>
      </c>
    </row>
    <row r="1330" spans="3:5" x14ac:dyDescent="0.35">
      <c r="C1330" s="1">
        <f t="shared" si="20"/>
        <v>0.92152777777777783</v>
      </c>
      <c r="D1330" s="1" t="str">
        <f>IFERROR(INDEX(Table2[Zeitfenster],MATCH(Zeittafel[[#This Row],[Minute]],Table2[Start],1)),"")</f>
        <v>Schicht 2</v>
      </c>
      <c r="E1330" s="4">
        <f>IF(LEFT(Zeittafel[[#This Row],[Zuordnung]],7)="Schicht",COUNTIF($D$7:D1330,"Schicht*"),"")</f>
        <v>864</v>
      </c>
    </row>
    <row r="1331" spans="3:5" x14ac:dyDescent="0.35">
      <c r="C1331" s="1">
        <f t="shared" si="20"/>
        <v>0.92222222222222217</v>
      </c>
      <c r="D1331" s="1" t="str">
        <f>IFERROR(INDEX(Table2[Zeitfenster],MATCH(Zeittafel[[#This Row],[Minute]],Table2[Start],1)),"")</f>
        <v>Schicht 2</v>
      </c>
      <c r="E1331" s="4">
        <f>IF(LEFT(Zeittafel[[#This Row],[Zuordnung]],7)="Schicht",COUNTIF($D$7:D1331,"Schicht*"),"")</f>
        <v>865</v>
      </c>
    </row>
    <row r="1332" spans="3:5" x14ac:dyDescent="0.35">
      <c r="C1332" s="1">
        <f t="shared" si="20"/>
        <v>0.92291666666666661</v>
      </c>
      <c r="D1332" s="1" t="str">
        <f>IFERROR(INDEX(Table2[Zeitfenster],MATCH(Zeittafel[[#This Row],[Minute]],Table2[Start],1)),"")</f>
        <v>Schicht 2</v>
      </c>
      <c r="E1332" s="4">
        <f>IF(LEFT(Zeittafel[[#This Row],[Zuordnung]],7)="Schicht",COUNTIF($D$7:D1332,"Schicht*"),"")</f>
        <v>866</v>
      </c>
    </row>
    <row r="1333" spans="3:5" x14ac:dyDescent="0.35">
      <c r="C1333" s="1">
        <f t="shared" si="20"/>
        <v>0.92361111111111116</v>
      </c>
      <c r="D1333" s="1" t="str">
        <f>IFERROR(INDEX(Table2[Zeitfenster],MATCH(Zeittafel[[#This Row],[Minute]],Table2[Start],1)),"")</f>
        <v>Schicht 2</v>
      </c>
      <c r="E1333" s="4">
        <f>IF(LEFT(Zeittafel[[#This Row],[Zuordnung]],7)="Schicht",COUNTIF($D$7:D1333,"Schicht*"),"")</f>
        <v>867</v>
      </c>
    </row>
    <row r="1334" spans="3:5" x14ac:dyDescent="0.35">
      <c r="C1334" s="1">
        <f t="shared" si="20"/>
        <v>0.9243055555555556</v>
      </c>
      <c r="D1334" s="1" t="str">
        <f>IFERROR(INDEX(Table2[Zeitfenster],MATCH(Zeittafel[[#This Row],[Minute]],Table2[Start],1)),"")</f>
        <v>Schicht 2</v>
      </c>
      <c r="E1334" s="4">
        <f>IF(LEFT(Zeittafel[[#This Row],[Zuordnung]],7)="Schicht",COUNTIF($D$7:D1334,"Schicht*"),"")</f>
        <v>868</v>
      </c>
    </row>
    <row r="1335" spans="3:5" x14ac:dyDescent="0.35">
      <c r="C1335" s="1">
        <f t="shared" si="20"/>
        <v>0.92499999999999993</v>
      </c>
      <c r="D1335" s="1" t="str">
        <f>IFERROR(INDEX(Table2[Zeitfenster],MATCH(Zeittafel[[#This Row],[Minute]],Table2[Start],1)),"")</f>
        <v>Schicht 2</v>
      </c>
      <c r="E1335" s="4">
        <f>IF(LEFT(Zeittafel[[#This Row],[Zuordnung]],7)="Schicht",COUNTIF($D$7:D1335,"Schicht*"),"")</f>
        <v>869</v>
      </c>
    </row>
    <row r="1336" spans="3:5" x14ac:dyDescent="0.35">
      <c r="C1336" s="1">
        <f t="shared" si="20"/>
        <v>0.92569444444444438</v>
      </c>
      <c r="D1336" s="1" t="str">
        <f>IFERROR(INDEX(Table2[Zeitfenster],MATCH(Zeittafel[[#This Row],[Minute]],Table2[Start],1)),"")</f>
        <v>Schicht 2</v>
      </c>
      <c r="E1336" s="4">
        <f>IF(LEFT(Zeittafel[[#This Row],[Zuordnung]],7)="Schicht",COUNTIF($D$7:D1336,"Schicht*"),"")</f>
        <v>870</v>
      </c>
    </row>
    <row r="1337" spans="3:5" x14ac:dyDescent="0.35">
      <c r="C1337" s="1">
        <f t="shared" si="20"/>
        <v>0.92638888888888893</v>
      </c>
      <c r="D1337" s="1" t="str">
        <f>IFERROR(INDEX(Table2[Zeitfenster],MATCH(Zeittafel[[#This Row],[Minute]],Table2[Start],1)),"")</f>
        <v>Schicht 2</v>
      </c>
      <c r="E1337" s="4">
        <f>IF(LEFT(Zeittafel[[#This Row],[Zuordnung]],7)="Schicht",COUNTIF($D$7:D1337,"Schicht*"),"")</f>
        <v>871</v>
      </c>
    </row>
    <row r="1338" spans="3:5" x14ac:dyDescent="0.35">
      <c r="C1338" s="1">
        <f t="shared" si="20"/>
        <v>0.92708333333333337</v>
      </c>
      <c r="D1338" s="1" t="str">
        <f>IFERROR(INDEX(Table2[Zeitfenster],MATCH(Zeittafel[[#This Row],[Minute]],Table2[Start],1)),"")</f>
        <v>Schicht 2</v>
      </c>
      <c r="E1338" s="4">
        <f>IF(LEFT(Zeittafel[[#This Row],[Zuordnung]],7)="Schicht",COUNTIF($D$7:D1338,"Schicht*"),"")</f>
        <v>872</v>
      </c>
    </row>
    <row r="1339" spans="3:5" x14ac:dyDescent="0.35">
      <c r="C1339" s="1">
        <f t="shared" si="20"/>
        <v>0.9277777777777777</v>
      </c>
      <c r="D1339" s="1" t="str">
        <f>IFERROR(INDEX(Table2[Zeitfenster],MATCH(Zeittafel[[#This Row],[Minute]],Table2[Start],1)),"")</f>
        <v>Schicht 2</v>
      </c>
      <c r="E1339" s="4">
        <f>IF(LEFT(Zeittafel[[#This Row],[Zuordnung]],7)="Schicht",COUNTIF($D$7:D1339,"Schicht*"),"")</f>
        <v>873</v>
      </c>
    </row>
    <row r="1340" spans="3:5" x14ac:dyDescent="0.35">
      <c r="C1340" s="1">
        <f t="shared" si="20"/>
        <v>0.92847222222222225</v>
      </c>
      <c r="D1340" s="1" t="str">
        <f>IFERROR(INDEX(Table2[Zeitfenster],MATCH(Zeittafel[[#This Row],[Minute]],Table2[Start],1)),"")</f>
        <v>Schicht 2</v>
      </c>
      <c r="E1340" s="4">
        <f>IF(LEFT(Zeittafel[[#This Row],[Zuordnung]],7)="Schicht",COUNTIF($D$7:D1340,"Schicht*"),"")</f>
        <v>874</v>
      </c>
    </row>
    <row r="1341" spans="3:5" x14ac:dyDescent="0.35">
      <c r="C1341" s="1">
        <f t="shared" si="20"/>
        <v>0.9291666666666667</v>
      </c>
      <c r="D1341" s="1" t="str">
        <f>IFERROR(INDEX(Table2[Zeitfenster],MATCH(Zeittafel[[#This Row],[Minute]],Table2[Start],1)),"")</f>
        <v>Schicht 2</v>
      </c>
      <c r="E1341" s="4">
        <f>IF(LEFT(Zeittafel[[#This Row],[Zuordnung]],7)="Schicht",COUNTIF($D$7:D1341,"Schicht*"),"")</f>
        <v>875</v>
      </c>
    </row>
    <row r="1342" spans="3:5" x14ac:dyDescent="0.35">
      <c r="C1342" s="1">
        <f t="shared" si="20"/>
        <v>0.92986111111111114</v>
      </c>
      <c r="D1342" s="1" t="str">
        <f>IFERROR(INDEX(Table2[Zeitfenster],MATCH(Zeittafel[[#This Row],[Minute]],Table2[Start],1)),"")</f>
        <v>Schicht 2</v>
      </c>
      <c r="E1342" s="4">
        <f>IF(LEFT(Zeittafel[[#This Row],[Zuordnung]],7)="Schicht",COUNTIF($D$7:D1342,"Schicht*"),"")</f>
        <v>876</v>
      </c>
    </row>
    <row r="1343" spans="3:5" x14ac:dyDescent="0.35">
      <c r="C1343" s="1">
        <f t="shared" si="20"/>
        <v>0.93055555555555547</v>
      </c>
      <c r="D1343" s="1" t="str">
        <f>IFERROR(INDEX(Table2[Zeitfenster],MATCH(Zeittafel[[#This Row],[Minute]],Table2[Start],1)),"")</f>
        <v>Schicht 2</v>
      </c>
      <c r="E1343" s="4">
        <f>IF(LEFT(Zeittafel[[#This Row],[Zuordnung]],7)="Schicht",COUNTIF($D$7:D1343,"Schicht*"),"")</f>
        <v>877</v>
      </c>
    </row>
    <row r="1344" spans="3:5" x14ac:dyDescent="0.35">
      <c r="C1344" s="1">
        <f t="shared" si="20"/>
        <v>0.93125000000000002</v>
      </c>
      <c r="D1344" s="1" t="str">
        <f>IFERROR(INDEX(Table2[Zeitfenster],MATCH(Zeittafel[[#This Row],[Minute]],Table2[Start],1)),"")</f>
        <v>Schicht 2</v>
      </c>
      <c r="E1344" s="4">
        <f>IF(LEFT(Zeittafel[[#This Row],[Zuordnung]],7)="Schicht",COUNTIF($D$7:D1344,"Schicht*"),"")</f>
        <v>878</v>
      </c>
    </row>
    <row r="1345" spans="3:5" x14ac:dyDescent="0.35">
      <c r="C1345" s="1">
        <f t="shared" si="20"/>
        <v>0.93194444444444446</v>
      </c>
      <c r="D1345" s="1" t="str">
        <f>IFERROR(INDEX(Table2[Zeitfenster],MATCH(Zeittafel[[#This Row],[Minute]],Table2[Start],1)),"")</f>
        <v>Schicht 2</v>
      </c>
      <c r="E1345" s="4">
        <f>IF(LEFT(Zeittafel[[#This Row],[Zuordnung]],7)="Schicht",COUNTIF($D$7:D1345,"Schicht*"),"")</f>
        <v>879</v>
      </c>
    </row>
    <row r="1346" spans="3:5" x14ac:dyDescent="0.35">
      <c r="C1346" s="1">
        <f t="shared" si="20"/>
        <v>0.93263888888888891</v>
      </c>
      <c r="D1346" s="1" t="str">
        <f>IFERROR(INDEX(Table2[Zeitfenster],MATCH(Zeittafel[[#This Row],[Minute]],Table2[Start],1)),"")</f>
        <v>Schicht 2</v>
      </c>
      <c r="E1346" s="4">
        <f>IF(LEFT(Zeittafel[[#This Row],[Zuordnung]],7)="Schicht",COUNTIF($D$7:D1346,"Schicht*"),"")</f>
        <v>880</v>
      </c>
    </row>
    <row r="1347" spans="3:5" x14ac:dyDescent="0.35">
      <c r="C1347" s="1">
        <f t="shared" si="20"/>
        <v>0.93333333333333324</v>
      </c>
      <c r="D1347" s="1" t="str">
        <f>IFERROR(INDEX(Table2[Zeitfenster],MATCH(Zeittafel[[#This Row],[Minute]],Table2[Start],1)),"")</f>
        <v>Schicht 2</v>
      </c>
      <c r="E1347" s="4">
        <f>IF(LEFT(Zeittafel[[#This Row],[Zuordnung]],7)="Schicht",COUNTIF($D$7:D1347,"Schicht*"),"")</f>
        <v>881</v>
      </c>
    </row>
    <row r="1348" spans="3:5" x14ac:dyDescent="0.35">
      <c r="C1348" s="1">
        <f t="shared" si="20"/>
        <v>0.93402777777777779</v>
      </c>
      <c r="D1348" s="1" t="str">
        <f>IFERROR(INDEX(Table2[Zeitfenster],MATCH(Zeittafel[[#This Row],[Minute]],Table2[Start],1)),"")</f>
        <v>Schicht 2</v>
      </c>
      <c r="E1348" s="4">
        <f>IF(LEFT(Zeittafel[[#This Row],[Zuordnung]],7)="Schicht",COUNTIF($D$7:D1348,"Schicht*"),"")</f>
        <v>882</v>
      </c>
    </row>
    <row r="1349" spans="3:5" x14ac:dyDescent="0.35">
      <c r="C1349" s="1">
        <f t="shared" si="20"/>
        <v>0.93472222222222223</v>
      </c>
      <c r="D1349" s="1" t="str">
        <f>IFERROR(INDEX(Table2[Zeitfenster],MATCH(Zeittafel[[#This Row],[Minute]],Table2[Start],1)),"")</f>
        <v>Schicht 2</v>
      </c>
      <c r="E1349" s="4">
        <f>IF(LEFT(Zeittafel[[#This Row],[Zuordnung]],7)="Schicht",COUNTIF($D$7:D1349,"Schicht*"),"")</f>
        <v>883</v>
      </c>
    </row>
    <row r="1350" spans="3:5" x14ac:dyDescent="0.35">
      <c r="C1350" s="1">
        <f t="shared" si="20"/>
        <v>0.93541666666666667</v>
      </c>
      <c r="D1350" s="1" t="str">
        <f>IFERROR(INDEX(Table2[Zeitfenster],MATCH(Zeittafel[[#This Row],[Minute]],Table2[Start],1)),"")</f>
        <v>Schicht 2</v>
      </c>
      <c r="E1350" s="4">
        <f>IF(LEFT(Zeittafel[[#This Row],[Zuordnung]],7)="Schicht",COUNTIF($D$7:D1350,"Schicht*"),"")</f>
        <v>884</v>
      </c>
    </row>
    <row r="1351" spans="3:5" x14ac:dyDescent="0.35">
      <c r="C1351" s="1">
        <f t="shared" ref="C1351:C1414" si="21">TIME(0,ROW()-3,0)</f>
        <v>0.93611111111111101</v>
      </c>
      <c r="D1351" s="1" t="str">
        <f>IFERROR(INDEX(Table2[Zeitfenster],MATCH(Zeittafel[[#This Row],[Minute]],Table2[Start],1)),"")</f>
        <v>Schicht 2</v>
      </c>
      <c r="E1351" s="4">
        <f>IF(LEFT(Zeittafel[[#This Row],[Zuordnung]],7)="Schicht",COUNTIF($D$7:D1351,"Schicht*"),"")</f>
        <v>885</v>
      </c>
    </row>
    <row r="1352" spans="3:5" x14ac:dyDescent="0.35">
      <c r="C1352" s="1">
        <f t="shared" si="21"/>
        <v>0.93680555555555556</v>
      </c>
      <c r="D1352" s="1" t="str">
        <f>IFERROR(INDEX(Table2[Zeitfenster],MATCH(Zeittafel[[#This Row],[Minute]],Table2[Start],1)),"")</f>
        <v>Schicht 2</v>
      </c>
      <c r="E1352" s="4">
        <f>IF(LEFT(Zeittafel[[#This Row],[Zuordnung]],7)="Schicht",COUNTIF($D$7:D1352,"Schicht*"),"")</f>
        <v>886</v>
      </c>
    </row>
    <row r="1353" spans="3:5" x14ac:dyDescent="0.35">
      <c r="C1353" s="1">
        <f t="shared" si="21"/>
        <v>0.9375</v>
      </c>
      <c r="D1353" s="1" t="str">
        <f>IFERROR(INDEX(Table2[Zeitfenster],MATCH(Zeittafel[[#This Row],[Minute]],Table2[Start],1)),"")</f>
        <v>Schicht 2</v>
      </c>
      <c r="E1353" s="4">
        <f>IF(LEFT(Zeittafel[[#This Row],[Zuordnung]],7)="Schicht",COUNTIF($D$7:D1353,"Schicht*"),"")</f>
        <v>887</v>
      </c>
    </row>
    <row r="1354" spans="3:5" x14ac:dyDescent="0.35">
      <c r="C1354" s="1">
        <f t="shared" si="21"/>
        <v>0.93819444444444444</v>
      </c>
      <c r="D1354" s="1" t="str">
        <f>IFERROR(INDEX(Table2[Zeitfenster],MATCH(Zeittafel[[#This Row],[Minute]],Table2[Start],1)),"")</f>
        <v>Schicht 2</v>
      </c>
      <c r="E1354" s="4">
        <f>IF(LEFT(Zeittafel[[#This Row],[Zuordnung]],7)="Schicht",COUNTIF($D$7:D1354,"Schicht*"),"")</f>
        <v>888</v>
      </c>
    </row>
    <row r="1355" spans="3:5" x14ac:dyDescent="0.35">
      <c r="C1355" s="1">
        <f t="shared" si="21"/>
        <v>0.93888888888888899</v>
      </c>
      <c r="D1355" s="1" t="str">
        <f>IFERROR(INDEX(Table2[Zeitfenster],MATCH(Zeittafel[[#This Row],[Minute]],Table2[Start],1)),"")</f>
        <v>Schicht 2</v>
      </c>
      <c r="E1355" s="4">
        <f>IF(LEFT(Zeittafel[[#This Row],[Zuordnung]],7)="Schicht",COUNTIF($D$7:D1355,"Schicht*"),"")</f>
        <v>889</v>
      </c>
    </row>
    <row r="1356" spans="3:5" x14ac:dyDescent="0.35">
      <c r="C1356" s="1">
        <f t="shared" si="21"/>
        <v>0.93958333333333333</v>
      </c>
      <c r="D1356" s="1" t="str">
        <f>IFERROR(INDEX(Table2[Zeitfenster],MATCH(Zeittafel[[#This Row],[Minute]],Table2[Start],1)),"")</f>
        <v>Schicht 2</v>
      </c>
      <c r="E1356" s="4">
        <f>IF(LEFT(Zeittafel[[#This Row],[Zuordnung]],7)="Schicht",COUNTIF($D$7:D1356,"Schicht*"),"")</f>
        <v>890</v>
      </c>
    </row>
    <row r="1357" spans="3:5" x14ac:dyDescent="0.35">
      <c r="C1357" s="1">
        <f t="shared" si="21"/>
        <v>0.94027777777777777</v>
      </c>
      <c r="D1357" s="1" t="str">
        <f>IFERROR(INDEX(Table2[Zeitfenster],MATCH(Zeittafel[[#This Row],[Minute]],Table2[Start],1)),"")</f>
        <v>Schicht 2</v>
      </c>
      <c r="E1357" s="4">
        <f>IF(LEFT(Zeittafel[[#This Row],[Zuordnung]],7)="Schicht",COUNTIF($D$7:D1357,"Schicht*"),"")</f>
        <v>891</v>
      </c>
    </row>
    <row r="1358" spans="3:5" x14ac:dyDescent="0.35">
      <c r="C1358" s="1">
        <f t="shared" si="21"/>
        <v>0.94097222222222221</v>
      </c>
      <c r="D1358" s="1" t="str">
        <f>IFERROR(INDEX(Table2[Zeitfenster],MATCH(Zeittafel[[#This Row],[Minute]],Table2[Start],1)),"")</f>
        <v>Schicht 2</v>
      </c>
      <c r="E1358" s="4">
        <f>IF(LEFT(Zeittafel[[#This Row],[Zuordnung]],7)="Schicht",COUNTIF($D$7:D1358,"Schicht*"),"")</f>
        <v>892</v>
      </c>
    </row>
    <row r="1359" spans="3:5" x14ac:dyDescent="0.35">
      <c r="C1359" s="1">
        <f t="shared" si="21"/>
        <v>0.94166666666666676</v>
      </c>
      <c r="D1359" s="1" t="str">
        <f>IFERROR(INDEX(Table2[Zeitfenster],MATCH(Zeittafel[[#This Row],[Minute]],Table2[Start],1)),"")</f>
        <v>Schicht 2</v>
      </c>
      <c r="E1359" s="4">
        <f>IF(LEFT(Zeittafel[[#This Row],[Zuordnung]],7)="Schicht",COUNTIF($D$7:D1359,"Schicht*"),"")</f>
        <v>893</v>
      </c>
    </row>
    <row r="1360" spans="3:5" x14ac:dyDescent="0.35">
      <c r="C1360" s="1">
        <f t="shared" si="21"/>
        <v>0.94236111111111109</v>
      </c>
      <c r="D1360" s="1" t="str">
        <f>IFERROR(INDEX(Table2[Zeitfenster],MATCH(Zeittafel[[#This Row],[Minute]],Table2[Start],1)),"")</f>
        <v>Schicht 2</v>
      </c>
      <c r="E1360" s="4">
        <f>IF(LEFT(Zeittafel[[#This Row],[Zuordnung]],7)="Schicht",COUNTIF($D$7:D1360,"Schicht*"),"")</f>
        <v>894</v>
      </c>
    </row>
    <row r="1361" spans="3:5" x14ac:dyDescent="0.35">
      <c r="C1361" s="1">
        <f t="shared" si="21"/>
        <v>0.94305555555555554</v>
      </c>
      <c r="D1361" s="1" t="str">
        <f>IFERROR(INDEX(Table2[Zeitfenster],MATCH(Zeittafel[[#This Row],[Minute]],Table2[Start],1)),"")</f>
        <v>Schicht 2</v>
      </c>
      <c r="E1361" s="4">
        <f>IF(LEFT(Zeittafel[[#This Row],[Zuordnung]],7)="Schicht",COUNTIF($D$7:D1361,"Schicht*"),"")</f>
        <v>895</v>
      </c>
    </row>
    <row r="1362" spans="3:5" x14ac:dyDescent="0.35">
      <c r="C1362" s="1">
        <f t="shared" si="21"/>
        <v>0.94374999999999998</v>
      </c>
      <c r="D1362" s="1" t="str">
        <f>IFERROR(INDEX(Table2[Zeitfenster],MATCH(Zeittafel[[#This Row],[Minute]],Table2[Start],1)),"")</f>
        <v>Schicht 2</v>
      </c>
      <c r="E1362" s="4">
        <f>IF(LEFT(Zeittafel[[#This Row],[Zuordnung]],7)="Schicht",COUNTIF($D$7:D1362,"Schicht*"),"")</f>
        <v>896</v>
      </c>
    </row>
    <row r="1363" spans="3:5" x14ac:dyDescent="0.35">
      <c r="C1363" s="1">
        <f t="shared" si="21"/>
        <v>0.94444444444444453</v>
      </c>
      <c r="D1363" s="1" t="str">
        <f>IFERROR(INDEX(Table2[Zeitfenster],MATCH(Zeittafel[[#This Row],[Minute]],Table2[Start],1)),"")</f>
        <v>Schicht 2</v>
      </c>
      <c r="E1363" s="4">
        <f>IF(LEFT(Zeittafel[[#This Row],[Zuordnung]],7)="Schicht",COUNTIF($D$7:D1363,"Schicht*"),"")</f>
        <v>897</v>
      </c>
    </row>
    <row r="1364" spans="3:5" x14ac:dyDescent="0.35">
      <c r="C1364" s="1">
        <f t="shared" si="21"/>
        <v>0.94513888888888886</v>
      </c>
      <c r="D1364" s="1" t="str">
        <f>IFERROR(INDEX(Table2[Zeitfenster],MATCH(Zeittafel[[#This Row],[Minute]],Table2[Start],1)),"")</f>
        <v>Schicht 2</v>
      </c>
      <c r="E1364" s="4">
        <f>IF(LEFT(Zeittafel[[#This Row],[Zuordnung]],7)="Schicht",COUNTIF($D$7:D1364,"Schicht*"),"")</f>
        <v>898</v>
      </c>
    </row>
    <row r="1365" spans="3:5" x14ac:dyDescent="0.35">
      <c r="C1365" s="1">
        <f t="shared" si="21"/>
        <v>0.9458333333333333</v>
      </c>
      <c r="D1365" s="1" t="str">
        <f>IFERROR(INDEX(Table2[Zeitfenster],MATCH(Zeittafel[[#This Row],[Minute]],Table2[Start],1)),"")</f>
        <v>Schicht 2</v>
      </c>
      <c r="E1365" s="4">
        <f>IF(LEFT(Zeittafel[[#This Row],[Zuordnung]],7)="Schicht",COUNTIF($D$7:D1365,"Schicht*"),"")</f>
        <v>899</v>
      </c>
    </row>
    <row r="1366" spans="3:5" x14ac:dyDescent="0.35">
      <c r="C1366" s="1">
        <f t="shared" si="21"/>
        <v>0.94652777777777775</v>
      </c>
      <c r="D1366" s="1" t="str">
        <f>IFERROR(INDEX(Table2[Zeitfenster],MATCH(Zeittafel[[#This Row],[Minute]],Table2[Start],1)),"")</f>
        <v>Schicht 2</v>
      </c>
      <c r="E1366" s="4">
        <f>IF(LEFT(Zeittafel[[#This Row],[Zuordnung]],7)="Schicht",COUNTIF($D$7:D1366,"Schicht*"),"")</f>
        <v>900</v>
      </c>
    </row>
    <row r="1367" spans="3:5" x14ac:dyDescent="0.35">
      <c r="C1367" s="1">
        <f t="shared" si="21"/>
        <v>0.9472222222222223</v>
      </c>
      <c r="D1367" s="1" t="str">
        <f>IFERROR(INDEX(Table2[Zeitfenster],MATCH(Zeittafel[[#This Row],[Minute]],Table2[Start],1)),"")</f>
        <v>Schicht 2</v>
      </c>
      <c r="E1367" s="4">
        <f>IF(LEFT(Zeittafel[[#This Row],[Zuordnung]],7)="Schicht",COUNTIF($D$7:D1367,"Schicht*"),"")</f>
        <v>901</v>
      </c>
    </row>
    <row r="1368" spans="3:5" x14ac:dyDescent="0.35">
      <c r="C1368" s="1">
        <f t="shared" si="21"/>
        <v>0.94791666666666663</v>
      </c>
      <c r="D1368" s="1" t="str">
        <f>IFERROR(INDEX(Table2[Zeitfenster],MATCH(Zeittafel[[#This Row],[Minute]],Table2[Start],1)),"")</f>
        <v>Schicht 2</v>
      </c>
      <c r="E1368" s="4">
        <f>IF(LEFT(Zeittafel[[#This Row],[Zuordnung]],7)="Schicht",COUNTIF($D$7:D1368,"Schicht*"),"")</f>
        <v>902</v>
      </c>
    </row>
    <row r="1369" spans="3:5" x14ac:dyDescent="0.35">
      <c r="C1369" s="1">
        <f t="shared" si="21"/>
        <v>0.94861111111111107</v>
      </c>
      <c r="D1369" s="1" t="str">
        <f>IFERROR(INDEX(Table2[Zeitfenster],MATCH(Zeittafel[[#This Row],[Minute]],Table2[Start],1)),"")</f>
        <v>Schicht 2</v>
      </c>
      <c r="E1369" s="4">
        <f>IF(LEFT(Zeittafel[[#This Row],[Zuordnung]],7)="Schicht",COUNTIF($D$7:D1369,"Schicht*"),"")</f>
        <v>903</v>
      </c>
    </row>
    <row r="1370" spans="3:5" x14ac:dyDescent="0.35">
      <c r="C1370" s="1">
        <f t="shared" si="21"/>
        <v>0.94930555555555562</v>
      </c>
      <c r="D1370" s="1" t="str">
        <f>IFERROR(INDEX(Table2[Zeitfenster],MATCH(Zeittafel[[#This Row],[Minute]],Table2[Start],1)),"")</f>
        <v>Schicht 2</v>
      </c>
      <c r="E1370" s="4">
        <f>IF(LEFT(Zeittafel[[#This Row],[Zuordnung]],7)="Schicht",COUNTIF($D$7:D1370,"Schicht*"),"")</f>
        <v>904</v>
      </c>
    </row>
    <row r="1371" spans="3:5" x14ac:dyDescent="0.35">
      <c r="C1371" s="1">
        <f t="shared" si="21"/>
        <v>0.95000000000000007</v>
      </c>
      <c r="D1371" s="1" t="str">
        <f>IFERROR(INDEX(Table2[Zeitfenster],MATCH(Zeittafel[[#This Row],[Minute]],Table2[Start],1)),"")</f>
        <v>Schicht 2</v>
      </c>
      <c r="E1371" s="4">
        <f>IF(LEFT(Zeittafel[[#This Row],[Zuordnung]],7)="Schicht",COUNTIF($D$7:D1371,"Schicht*"),"")</f>
        <v>905</v>
      </c>
    </row>
    <row r="1372" spans="3:5" x14ac:dyDescent="0.35">
      <c r="C1372" s="1">
        <f t="shared" si="21"/>
        <v>0.9506944444444444</v>
      </c>
      <c r="D1372" s="1" t="str">
        <f>IFERROR(INDEX(Table2[Zeitfenster],MATCH(Zeittafel[[#This Row],[Minute]],Table2[Start],1)),"")</f>
        <v>Schicht 2</v>
      </c>
      <c r="E1372" s="4">
        <f>IF(LEFT(Zeittafel[[#This Row],[Zuordnung]],7)="Schicht",COUNTIF($D$7:D1372,"Schicht*"),"")</f>
        <v>906</v>
      </c>
    </row>
    <row r="1373" spans="3:5" x14ac:dyDescent="0.35">
      <c r="C1373" s="1">
        <f t="shared" si="21"/>
        <v>0.95138888888888884</v>
      </c>
      <c r="D1373" s="1" t="str">
        <f>IFERROR(INDEX(Table2[Zeitfenster],MATCH(Zeittafel[[#This Row],[Minute]],Table2[Start],1)),"")</f>
        <v>Schicht 2</v>
      </c>
      <c r="E1373" s="4">
        <f>IF(LEFT(Zeittafel[[#This Row],[Zuordnung]],7)="Schicht",COUNTIF($D$7:D1373,"Schicht*"),"")</f>
        <v>907</v>
      </c>
    </row>
    <row r="1374" spans="3:5" x14ac:dyDescent="0.35">
      <c r="C1374" s="1">
        <f t="shared" si="21"/>
        <v>0.95208333333333339</v>
      </c>
      <c r="D1374" s="1" t="str">
        <f>IFERROR(INDEX(Table2[Zeitfenster],MATCH(Zeittafel[[#This Row],[Minute]],Table2[Start],1)),"")</f>
        <v>Schicht 2</v>
      </c>
      <c r="E1374" s="4">
        <f>IF(LEFT(Zeittafel[[#This Row],[Zuordnung]],7)="Schicht",COUNTIF($D$7:D1374,"Schicht*"),"")</f>
        <v>908</v>
      </c>
    </row>
    <row r="1375" spans="3:5" x14ac:dyDescent="0.35">
      <c r="C1375" s="1">
        <f t="shared" si="21"/>
        <v>0.95277777777777783</v>
      </c>
      <c r="D1375" s="1" t="str">
        <f>IFERROR(INDEX(Table2[Zeitfenster],MATCH(Zeittafel[[#This Row],[Minute]],Table2[Start],1)),"")</f>
        <v>Schicht 2</v>
      </c>
      <c r="E1375" s="4">
        <f>IF(LEFT(Zeittafel[[#This Row],[Zuordnung]],7)="Schicht",COUNTIF($D$7:D1375,"Schicht*"),"")</f>
        <v>909</v>
      </c>
    </row>
    <row r="1376" spans="3:5" x14ac:dyDescent="0.35">
      <c r="C1376" s="1">
        <f t="shared" si="21"/>
        <v>0.95347222222222217</v>
      </c>
      <c r="D1376" s="1" t="str">
        <f>IFERROR(INDEX(Table2[Zeitfenster],MATCH(Zeittafel[[#This Row],[Minute]],Table2[Start],1)),"")</f>
        <v>Schicht 2</v>
      </c>
      <c r="E1376" s="4">
        <f>IF(LEFT(Zeittafel[[#This Row],[Zuordnung]],7)="Schicht",COUNTIF($D$7:D1376,"Schicht*"),"")</f>
        <v>910</v>
      </c>
    </row>
    <row r="1377" spans="3:5" x14ac:dyDescent="0.35">
      <c r="C1377" s="1">
        <f t="shared" si="21"/>
        <v>0.95416666666666661</v>
      </c>
      <c r="D1377" s="1" t="str">
        <f>IFERROR(INDEX(Table2[Zeitfenster],MATCH(Zeittafel[[#This Row],[Minute]],Table2[Start],1)),"")</f>
        <v>Schicht 2</v>
      </c>
      <c r="E1377" s="4">
        <f>IF(LEFT(Zeittafel[[#This Row],[Zuordnung]],7)="Schicht",COUNTIF($D$7:D1377,"Schicht*"),"")</f>
        <v>911</v>
      </c>
    </row>
    <row r="1378" spans="3:5" x14ac:dyDescent="0.35">
      <c r="C1378" s="1">
        <f t="shared" si="21"/>
        <v>0.95486111111111116</v>
      </c>
      <c r="D1378" s="1" t="str">
        <f>IFERROR(INDEX(Table2[Zeitfenster],MATCH(Zeittafel[[#This Row],[Minute]],Table2[Start],1)),"")</f>
        <v>Schicht 2</v>
      </c>
      <c r="E1378" s="4">
        <f>IF(LEFT(Zeittafel[[#This Row],[Zuordnung]],7)="Schicht",COUNTIF($D$7:D1378,"Schicht*"),"")</f>
        <v>912</v>
      </c>
    </row>
    <row r="1379" spans="3:5" x14ac:dyDescent="0.35">
      <c r="C1379" s="1">
        <f t="shared" si="21"/>
        <v>0.9555555555555556</v>
      </c>
      <c r="D1379" s="1" t="str">
        <f>IFERROR(INDEX(Table2[Zeitfenster],MATCH(Zeittafel[[#This Row],[Minute]],Table2[Start],1)),"")</f>
        <v>Schicht 2</v>
      </c>
      <c r="E1379" s="4">
        <f>IF(LEFT(Zeittafel[[#This Row],[Zuordnung]],7)="Schicht",COUNTIF($D$7:D1379,"Schicht*"),"")</f>
        <v>913</v>
      </c>
    </row>
    <row r="1380" spans="3:5" x14ac:dyDescent="0.35">
      <c r="C1380" s="1">
        <f t="shared" si="21"/>
        <v>0.95624999999999993</v>
      </c>
      <c r="D1380" s="1" t="str">
        <f>IFERROR(INDEX(Table2[Zeitfenster],MATCH(Zeittafel[[#This Row],[Minute]],Table2[Start],1)),"")</f>
        <v>Schicht 2</v>
      </c>
      <c r="E1380" s="4">
        <f>IF(LEFT(Zeittafel[[#This Row],[Zuordnung]],7)="Schicht",COUNTIF($D$7:D1380,"Schicht*"),"")</f>
        <v>914</v>
      </c>
    </row>
    <row r="1381" spans="3:5" x14ac:dyDescent="0.35">
      <c r="C1381" s="1">
        <f t="shared" si="21"/>
        <v>0.95694444444444438</v>
      </c>
      <c r="D1381" s="1" t="str">
        <f>IFERROR(INDEX(Table2[Zeitfenster],MATCH(Zeittafel[[#This Row],[Minute]],Table2[Start],1)),"")</f>
        <v>Schicht 2</v>
      </c>
      <c r="E1381" s="4">
        <f>IF(LEFT(Zeittafel[[#This Row],[Zuordnung]],7)="Schicht",COUNTIF($D$7:D1381,"Schicht*"),"")</f>
        <v>915</v>
      </c>
    </row>
    <row r="1382" spans="3:5" x14ac:dyDescent="0.35">
      <c r="C1382" s="1">
        <f t="shared" si="21"/>
        <v>0.95763888888888893</v>
      </c>
      <c r="D1382" s="1" t="str">
        <f>IFERROR(INDEX(Table2[Zeitfenster],MATCH(Zeittafel[[#This Row],[Minute]],Table2[Start],1)),"")</f>
        <v>Schicht 2</v>
      </c>
      <c r="E1382" s="4">
        <f>IF(LEFT(Zeittafel[[#This Row],[Zuordnung]],7)="Schicht",COUNTIF($D$7:D1382,"Schicht*"),"")</f>
        <v>916</v>
      </c>
    </row>
    <row r="1383" spans="3:5" x14ac:dyDescent="0.35">
      <c r="C1383" s="1">
        <f t="shared" si="21"/>
        <v>0.95833333333333337</v>
      </c>
      <c r="D1383" s="1" t="str">
        <f>IFERROR(INDEX(Table2[Zeitfenster],MATCH(Zeittafel[[#This Row],[Minute]],Table2[Start],1)),"")</f>
        <v>Schicht 2</v>
      </c>
      <c r="E1383" s="4">
        <f>IF(LEFT(Zeittafel[[#This Row],[Zuordnung]],7)="Schicht",COUNTIF($D$7:D1383,"Schicht*"),"")</f>
        <v>917</v>
      </c>
    </row>
    <row r="1384" spans="3:5" x14ac:dyDescent="0.35">
      <c r="C1384" s="1">
        <f t="shared" si="21"/>
        <v>0.9590277777777777</v>
      </c>
      <c r="D1384" s="1" t="str">
        <f>IFERROR(INDEX(Table2[Zeitfenster],MATCH(Zeittafel[[#This Row],[Minute]],Table2[Start],1)),"")</f>
        <v>Schicht 2</v>
      </c>
      <c r="E1384" s="4">
        <f>IF(LEFT(Zeittafel[[#This Row],[Zuordnung]],7)="Schicht",COUNTIF($D$7:D1384,"Schicht*"),"")</f>
        <v>918</v>
      </c>
    </row>
    <row r="1385" spans="3:5" x14ac:dyDescent="0.35">
      <c r="C1385" s="1">
        <f t="shared" si="21"/>
        <v>0.95972222222222225</v>
      </c>
      <c r="D1385" s="1" t="str">
        <f>IFERROR(INDEX(Table2[Zeitfenster],MATCH(Zeittafel[[#This Row],[Minute]],Table2[Start],1)),"")</f>
        <v>Feierabend</v>
      </c>
      <c r="E1385" s="4" t="str">
        <f>IF(LEFT(Zeittafel[[#This Row],[Zuordnung]],7)="Schicht",COUNTIF($D$7:D1385,"Schicht*"),"")</f>
        <v/>
      </c>
    </row>
    <row r="1386" spans="3:5" x14ac:dyDescent="0.35">
      <c r="C1386" s="1">
        <f t="shared" si="21"/>
        <v>0.9604166666666667</v>
      </c>
      <c r="D1386" s="1" t="str">
        <f>IFERROR(INDEX(Table2[Zeitfenster],MATCH(Zeittafel[[#This Row],[Minute]],Table2[Start],1)),"")</f>
        <v>Feierabend</v>
      </c>
      <c r="E1386" s="4" t="str">
        <f>IF(LEFT(Zeittafel[[#This Row],[Zuordnung]],7)="Schicht",COUNTIF($D$7:D1386,"Schicht*"),"")</f>
        <v/>
      </c>
    </row>
    <row r="1387" spans="3:5" x14ac:dyDescent="0.35">
      <c r="C1387" s="1">
        <f t="shared" si="21"/>
        <v>0.96111111111111114</v>
      </c>
      <c r="D1387" s="1" t="str">
        <f>IFERROR(INDEX(Table2[Zeitfenster],MATCH(Zeittafel[[#This Row],[Minute]],Table2[Start],1)),"")</f>
        <v>Feierabend</v>
      </c>
      <c r="E1387" s="4" t="str">
        <f>IF(LEFT(Zeittafel[[#This Row],[Zuordnung]],7)="Schicht",COUNTIF($D$7:D1387,"Schicht*"),"")</f>
        <v/>
      </c>
    </row>
    <row r="1388" spans="3:5" x14ac:dyDescent="0.35">
      <c r="C1388" s="1">
        <f t="shared" si="21"/>
        <v>0.96180555555555547</v>
      </c>
      <c r="D1388" s="1" t="str">
        <f>IFERROR(INDEX(Table2[Zeitfenster],MATCH(Zeittafel[[#This Row],[Minute]],Table2[Start],1)),"")</f>
        <v>Feierabend</v>
      </c>
      <c r="E1388" s="4" t="str">
        <f>IF(LEFT(Zeittafel[[#This Row],[Zuordnung]],7)="Schicht",COUNTIF($D$7:D1388,"Schicht*"),"")</f>
        <v/>
      </c>
    </row>
    <row r="1389" spans="3:5" x14ac:dyDescent="0.35">
      <c r="C1389" s="1">
        <f t="shared" si="21"/>
        <v>0.96250000000000002</v>
      </c>
      <c r="D1389" s="1" t="str">
        <f>IFERROR(INDEX(Table2[Zeitfenster],MATCH(Zeittafel[[#This Row],[Minute]],Table2[Start],1)),"")</f>
        <v>Feierabend</v>
      </c>
      <c r="E1389" s="4" t="str">
        <f>IF(LEFT(Zeittafel[[#This Row],[Zuordnung]],7)="Schicht",COUNTIF($D$7:D1389,"Schicht*"),"")</f>
        <v/>
      </c>
    </row>
    <row r="1390" spans="3:5" x14ac:dyDescent="0.35">
      <c r="C1390" s="1">
        <f t="shared" si="21"/>
        <v>0.96319444444444446</v>
      </c>
      <c r="D1390" s="1" t="str">
        <f>IFERROR(INDEX(Table2[Zeitfenster],MATCH(Zeittafel[[#This Row],[Minute]],Table2[Start],1)),"")</f>
        <v>Feierabend</v>
      </c>
      <c r="E1390" s="4" t="str">
        <f>IF(LEFT(Zeittafel[[#This Row],[Zuordnung]],7)="Schicht",COUNTIF($D$7:D1390,"Schicht*"),"")</f>
        <v/>
      </c>
    </row>
    <row r="1391" spans="3:5" x14ac:dyDescent="0.35">
      <c r="C1391" s="1">
        <f t="shared" si="21"/>
        <v>0.96388888888888891</v>
      </c>
      <c r="D1391" s="1" t="str">
        <f>IFERROR(INDEX(Table2[Zeitfenster],MATCH(Zeittafel[[#This Row],[Minute]],Table2[Start],1)),"")</f>
        <v>Feierabend</v>
      </c>
      <c r="E1391" s="4" t="str">
        <f>IF(LEFT(Zeittafel[[#This Row],[Zuordnung]],7)="Schicht",COUNTIF($D$7:D1391,"Schicht*"),"")</f>
        <v/>
      </c>
    </row>
    <row r="1392" spans="3:5" x14ac:dyDescent="0.35">
      <c r="C1392" s="1">
        <f t="shared" si="21"/>
        <v>0.96458333333333324</v>
      </c>
      <c r="D1392" s="1" t="str">
        <f>IFERROR(INDEX(Table2[Zeitfenster],MATCH(Zeittafel[[#This Row],[Minute]],Table2[Start],1)),"")</f>
        <v>Feierabend</v>
      </c>
      <c r="E1392" s="4" t="str">
        <f>IF(LEFT(Zeittafel[[#This Row],[Zuordnung]],7)="Schicht",COUNTIF($D$7:D1392,"Schicht*"),"")</f>
        <v/>
      </c>
    </row>
    <row r="1393" spans="3:5" x14ac:dyDescent="0.35">
      <c r="C1393" s="1">
        <f t="shared" si="21"/>
        <v>0.96527777777777779</v>
      </c>
      <c r="D1393" s="1" t="str">
        <f>IFERROR(INDEX(Table2[Zeitfenster],MATCH(Zeittafel[[#This Row],[Minute]],Table2[Start],1)),"")</f>
        <v>Feierabend</v>
      </c>
      <c r="E1393" s="4" t="str">
        <f>IF(LEFT(Zeittafel[[#This Row],[Zuordnung]],7)="Schicht",COUNTIF($D$7:D1393,"Schicht*"),"")</f>
        <v/>
      </c>
    </row>
    <row r="1394" spans="3:5" x14ac:dyDescent="0.35">
      <c r="C1394" s="1">
        <f t="shared" si="21"/>
        <v>0.96597222222222223</v>
      </c>
      <c r="D1394" s="1" t="str">
        <f>IFERROR(INDEX(Table2[Zeitfenster],MATCH(Zeittafel[[#This Row],[Minute]],Table2[Start],1)),"")</f>
        <v>Feierabend</v>
      </c>
      <c r="E1394" s="4" t="str">
        <f>IF(LEFT(Zeittafel[[#This Row],[Zuordnung]],7)="Schicht",COUNTIF($D$7:D1394,"Schicht*"),"")</f>
        <v/>
      </c>
    </row>
    <row r="1395" spans="3:5" x14ac:dyDescent="0.35">
      <c r="C1395" s="1">
        <f t="shared" si="21"/>
        <v>0.96666666666666667</v>
      </c>
      <c r="D1395" s="1" t="str">
        <f>IFERROR(INDEX(Table2[Zeitfenster],MATCH(Zeittafel[[#This Row],[Minute]],Table2[Start],1)),"")</f>
        <v>Feierabend</v>
      </c>
      <c r="E1395" s="4" t="str">
        <f>IF(LEFT(Zeittafel[[#This Row],[Zuordnung]],7)="Schicht",COUNTIF($D$7:D1395,"Schicht*"),"")</f>
        <v/>
      </c>
    </row>
    <row r="1396" spans="3:5" x14ac:dyDescent="0.35">
      <c r="C1396" s="1">
        <f t="shared" si="21"/>
        <v>0.96736111111111101</v>
      </c>
      <c r="D1396" s="1" t="str">
        <f>IFERROR(INDEX(Table2[Zeitfenster],MATCH(Zeittafel[[#This Row],[Minute]],Table2[Start],1)),"")</f>
        <v>Feierabend</v>
      </c>
      <c r="E1396" s="4" t="str">
        <f>IF(LEFT(Zeittafel[[#This Row],[Zuordnung]],7)="Schicht",COUNTIF($D$7:D1396,"Schicht*"),"")</f>
        <v/>
      </c>
    </row>
    <row r="1397" spans="3:5" x14ac:dyDescent="0.35">
      <c r="C1397" s="1">
        <f t="shared" si="21"/>
        <v>0.96805555555555556</v>
      </c>
      <c r="D1397" s="1" t="str">
        <f>IFERROR(INDEX(Table2[Zeitfenster],MATCH(Zeittafel[[#This Row],[Minute]],Table2[Start],1)),"")</f>
        <v>Feierabend</v>
      </c>
      <c r="E1397" s="4" t="str">
        <f>IF(LEFT(Zeittafel[[#This Row],[Zuordnung]],7)="Schicht",COUNTIF($D$7:D1397,"Schicht*"),"")</f>
        <v/>
      </c>
    </row>
    <row r="1398" spans="3:5" x14ac:dyDescent="0.35">
      <c r="C1398" s="1">
        <f t="shared" si="21"/>
        <v>0.96875</v>
      </c>
      <c r="D1398" s="1" t="str">
        <f>IFERROR(INDEX(Table2[Zeitfenster],MATCH(Zeittafel[[#This Row],[Minute]],Table2[Start],1)),"")</f>
        <v>Feierabend</v>
      </c>
      <c r="E1398" s="4" t="str">
        <f>IF(LEFT(Zeittafel[[#This Row],[Zuordnung]],7)="Schicht",COUNTIF($D$7:D1398,"Schicht*"),"")</f>
        <v/>
      </c>
    </row>
    <row r="1399" spans="3:5" x14ac:dyDescent="0.35">
      <c r="C1399" s="1">
        <f t="shared" si="21"/>
        <v>0.96944444444444444</v>
      </c>
      <c r="D1399" s="1" t="str">
        <f>IFERROR(INDEX(Table2[Zeitfenster],MATCH(Zeittafel[[#This Row],[Minute]],Table2[Start],1)),"")</f>
        <v>Feierabend</v>
      </c>
      <c r="E1399" s="4" t="str">
        <f>IF(LEFT(Zeittafel[[#This Row],[Zuordnung]],7)="Schicht",COUNTIF($D$7:D1399,"Schicht*"),"")</f>
        <v/>
      </c>
    </row>
    <row r="1400" spans="3:5" x14ac:dyDescent="0.35">
      <c r="C1400" s="1">
        <f t="shared" si="21"/>
        <v>0.97013888888888899</v>
      </c>
      <c r="D1400" s="1" t="str">
        <f>IFERROR(INDEX(Table2[Zeitfenster],MATCH(Zeittafel[[#This Row],[Minute]],Table2[Start],1)),"")</f>
        <v>Feierabend</v>
      </c>
      <c r="E1400" s="4" t="str">
        <f>IF(LEFT(Zeittafel[[#This Row],[Zuordnung]],7)="Schicht",COUNTIF($D$7:D1400,"Schicht*"),"")</f>
        <v/>
      </c>
    </row>
    <row r="1401" spans="3:5" x14ac:dyDescent="0.35">
      <c r="C1401" s="1">
        <f t="shared" si="21"/>
        <v>0.97083333333333333</v>
      </c>
      <c r="D1401" s="1" t="str">
        <f>IFERROR(INDEX(Table2[Zeitfenster],MATCH(Zeittafel[[#This Row],[Minute]],Table2[Start],1)),"")</f>
        <v>Feierabend</v>
      </c>
      <c r="E1401" s="4" t="str">
        <f>IF(LEFT(Zeittafel[[#This Row],[Zuordnung]],7)="Schicht",COUNTIF($D$7:D1401,"Schicht*"),"")</f>
        <v/>
      </c>
    </row>
    <row r="1402" spans="3:5" x14ac:dyDescent="0.35">
      <c r="C1402" s="1">
        <f t="shared" si="21"/>
        <v>0.97152777777777777</v>
      </c>
      <c r="D1402" s="1" t="str">
        <f>IFERROR(INDEX(Table2[Zeitfenster],MATCH(Zeittafel[[#This Row],[Minute]],Table2[Start],1)),"")</f>
        <v>Feierabend</v>
      </c>
      <c r="E1402" s="4" t="str">
        <f>IF(LEFT(Zeittafel[[#This Row],[Zuordnung]],7)="Schicht",COUNTIF($D$7:D1402,"Schicht*"),"")</f>
        <v/>
      </c>
    </row>
    <row r="1403" spans="3:5" x14ac:dyDescent="0.35">
      <c r="C1403" s="1">
        <f t="shared" si="21"/>
        <v>0.97222222222222221</v>
      </c>
      <c r="D1403" s="1" t="str">
        <f>IFERROR(INDEX(Table2[Zeitfenster],MATCH(Zeittafel[[#This Row],[Minute]],Table2[Start],1)),"")</f>
        <v>Feierabend</v>
      </c>
      <c r="E1403" s="4" t="str">
        <f>IF(LEFT(Zeittafel[[#This Row],[Zuordnung]],7)="Schicht",COUNTIF($D$7:D1403,"Schicht*"),"")</f>
        <v/>
      </c>
    </row>
    <row r="1404" spans="3:5" x14ac:dyDescent="0.35">
      <c r="C1404" s="1">
        <f t="shared" si="21"/>
        <v>0.97291666666666676</v>
      </c>
      <c r="D1404" s="1" t="str">
        <f>IFERROR(INDEX(Table2[Zeitfenster],MATCH(Zeittafel[[#This Row],[Minute]],Table2[Start],1)),"")</f>
        <v>Feierabend</v>
      </c>
      <c r="E1404" s="4" t="str">
        <f>IF(LEFT(Zeittafel[[#This Row],[Zuordnung]],7)="Schicht",COUNTIF($D$7:D1404,"Schicht*"),"")</f>
        <v/>
      </c>
    </row>
    <row r="1405" spans="3:5" x14ac:dyDescent="0.35">
      <c r="C1405" s="1">
        <f t="shared" si="21"/>
        <v>0.97361111111111109</v>
      </c>
      <c r="D1405" s="1" t="str">
        <f>IFERROR(INDEX(Table2[Zeitfenster],MATCH(Zeittafel[[#This Row],[Minute]],Table2[Start],1)),"")</f>
        <v>Feierabend</v>
      </c>
      <c r="E1405" s="4" t="str">
        <f>IF(LEFT(Zeittafel[[#This Row],[Zuordnung]],7)="Schicht",COUNTIF($D$7:D1405,"Schicht*"),"")</f>
        <v/>
      </c>
    </row>
    <row r="1406" spans="3:5" x14ac:dyDescent="0.35">
      <c r="C1406" s="1">
        <f t="shared" si="21"/>
        <v>0.97430555555555554</v>
      </c>
      <c r="D1406" s="1" t="str">
        <f>IFERROR(INDEX(Table2[Zeitfenster],MATCH(Zeittafel[[#This Row],[Minute]],Table2[Start],1)),"")</f>
        <v>Feierabend</v>
      </c>
      <c r="E1406" s="4" t="str">
        <f>IF(LEFT(Zeittafel[[#This Row],[Zuordnung]],7)="Schicht",COUNTIF($D$7:D1406,"Schicht*"),"")</f>
        <v/>
      </c>
    </row>
    <row r="1407" spans="3:5" x14ac:dyDescent="0.35">
      <c r="C1407" s="1">
        <f t="shared" si="21"/>
        <v>0.97499999999999998</v>
      </c>
      <c r="D1407" s="1" t="str">
        <f>IFERROR(INDEX(Table2[Zeitfenster],MATCH(Zeittafel[[#This Row],[Minute]],Table2[Start],1)),"")</f>
        <v>Feierabend</v>
      </c>
      <c r="E1407" s="4" t="str">
        <f>IF(LEFT(Zeittafel[[#This Row],[Zuordnung]],7)="Schicht",COUNTIF($D$7:D1407,"Schicht*"),"")</f>
        <v/>
      </c>
    </row>
    <row r="1408" spans="3:5" x14ac:dyDescent="0.35">
      <c r="C1408" s="1">
        <f t="shared" si="21"/>
        <v>0.97569444444444453</v>
      </c>
      <c r="D1408" s="1" t="str">
        <f>IFERROR(INDEX(Table2[Zeitfenster],MATCH(Zeittafel[[#This Row],[Minute]],Table2[Start],1)),"")</f>
        <v>Feierabend</v>
      </c>
      <c r="E1408" s="4" t="str">
        <f>IF(LEFT(Zeittafel[[#This Row],[Zuordnung]],7)="Schicht",COUNTIF($D$7:D1408,"Schicht*"),"")</f>
        <v/>
      </c>
    </row>
    <row r="1409" spans="3:5" x14ac:dyDescent="0.35">
      <c r="C1409" s="1">
        <f t="shared" si="21"/>
        <v>0.97638888888888886</v>
      </c>
      <c r="D1409" s="1" t="str">
        <f>IFERROR(INDEX(Table2[Zeitfenster],MATCH(Zeittafel[[#This Row],[Minute]],Table2[Start],1)),"")</f>
        <v>Feierabend</v>
      </c>
      <c r="E1409" s="4" t="str">
        <f>IF(LEFT(Zeittafel[[#This Row],[Zuordnung]],7)="Schicht",COUNTIF($D$7:D1409,"Schicht*"),"")</f>
        <v/>
      </c>
    </row>
    <row r="1410" spans="3:5" x14ac:dyDescent="0.35">
      <c r="C1410" s="1">
        <f t="shared" si="21"/>
        <v>0.9770833333333333</v>
      </c>
      <c r="D1410" s="1" t="str">
        <f>IFERROR(INDEX(Table2[Zeitfenster],MATCH(Zeittafel[[#This Row],[Minute]],Table2[Start],1)),"")</f>
        <v>Feierabend</v>
      </c>
      <c r="E1410" s="4" t="str">
        <f>IF(LEFT(Zeittafel[[#This Row],[Zuordnung]],7)="Schicht",COUNTIF($D$7:D1410,"Schicht*"),"")</f>
        <v/>
      </c>
    </row>
    <row r="1411" spans="3:5" x14ac:dyDescent="0.35">
      <c r="C1411" s="1">
        <f t="shared" si="21"/>
        <v>0.97777777777777775</v>
      </c>
      <c r="D1411" s="1" t="str">
        <f>IFERROR(INDEX(Table2[Zeitfenster],MATCH(Zeittafel[[#This Row],[Minute]],Table2[Start],1)),"")</f>
        <v>Feierabend</v>
      </c>
      <c r="E1411" s="4" t="str">
        <f>IF(LEFT(Zeittafel[[#This Row],[Zuordnung]],7)="Schicht",COUNTIF($D$7:D1411,"Schicht*"),"")</f>
        <v/>
      </c>
    </row>
    <row r="1412" spans="3:5" x14ac:dyDescent="0.35">
      <c r="C1412" s="1">
        <f t="shared" si="21"/>
        <v>0.9784722222222223</v>
      </c>
      <c r="D1412" s="1" t="str">
        <f>IFERROR(INDEX(Table2[Zeitfenster],MATCH(Zeittafel[[#This Row],[Minute]],Table2[Start],1)),"")</f>
        <v>Feierabend</v>
      </c>
      <c r="E1412" s="4" t="str">
        <f>IF(LEFT(Zeittafel[[#This Row],[Zuordnung]],7)="Schicht",COUNTIF($D$7:D1412,"Schicht*"),"")</f>
        <v/>
      </c>
    </row>
    <row r="1413" spans="3:5" x14ac:dyDescent="0.35">
      <c r="C1413" s="1">
        <f t="shared" si="21"/>
        <v>0.97916666666666663</v>
      </c>
      <c r="D1413" s="1" t="str">
        <f>IFERROR(INDEX(Table2[Zeitfenster],MATCH(Zeittafel[[#This Row],[Minute]],Table2[Start],1)),"")</f>
        <v>Feierabend</v>
      </c>
      <c r="E1413" s="4" t="str">
        <f>IF(LEFT(Zeittafel[[#This Row],[Zuordnung]],7)="Schicht",COUNTIF($D$7:D1413,"Schicht*"),"")</f>
        <v/>
      </c>
    </row>
    <row r="1414" spans="3:5" x14ac:dyDescent="0.35">
      <c r="C1414" s="1">
        <f t="shared" si="21"/>
        <v>0.97986111111111107</v>
      </c>
      <c r="D1414" s="1" t="str">
        <f>IFERROR(INDEX(Table2[Zeitfenster],MATCH(Zeittafel[[#This Row],[Minute]],Table2[Start],1)),"")</f>
        <v>Feierabend</v>
      </c>
      <c r="E1414" s="4" t="str">
        <f>IF(LEFT(Zeittafel[[#This Row],[Zuordnung]],7)="Schicht",COUNTIF($D$7:D1414,"Schicht*"),"")</f>
        <v/>
      </c>
    </row>
    <row r="1415" spans="3:5" x14ac:dyDescent="0.35">
      <c r="C1415" s="1">
        <f t="shared" ref="C1415:C1446" si="22">TIME(0,ROW()-3,0)</f>
        <v>0.98055555555555562</v>
      </c>
      <c r="D1415" s="1" t="str">
        <f>IFERROR(INDEX(Table2[Zeitfenster],MATCH(Zeittafel[[#This Row],[Minute]],Table2[Start],1)),"")</f>
        <v>Feierabend</v>
      </c>
      <c r="E1415" s="4" t="str">
        <f>IF(LEFT(Zeittafel[[#This Row],[Zuordnung]],7)="Schicht",COUNTIF($D$7:D1415,"Schicht*"),"")</f>
        <v/>
      </c>
    </row>
    <row r="1416" spans="3:5" x14ac:dyDescent="0.35">
      <c r="C1416" s="1">
        <f t="shared" si="22"/>
        <v>0.98125000000000007</v>
      </c>
      <c r="D1416" s="1" t="str">
        <f>IFERROR(INDEX(Table2[Zeitfenster],MATCH(Zeittafel[[#This Row],[Minute]],Table2[Start],1)),"")</f>
        <v>Feierabend</v>
      </c>
      <c r="E1416" s="4" t="str">
        <f>IF(LEFT(Zeittafel[[#This Row],[Zuordnung]],7)="Schicht",COUNTIF($D$7:D1416,"Schicht*"),"")</f>
        <v/>
      </c>
    </row>
    <row r="1417" spans="3:5" x14ac:dyDescent="0.35">
      <c r="C1417" s="1">
        <f t="shared" si="22"/>
        <v>0.9819444444444444</v>
      </c>
      <c r="D1417" s="1" t="str">
        <f>IFERROR(INDEX(Table2[Zeitfenster],MATCH(Zeittafel[[#This Row],[Minute]],Table2[Start],1)),"")</f>
        <v>Feierabend</v>
      </c>
      <c r="E1417" s="4" t="str">
        <f>IF(LEFT(Zeittafel[[#This Row],[Zuordnung]],7)="Schicht",COUNTIF($D$7:D1417,"Schicht*"),"")</f>
        <v/>
      </c>
    </row>
    <row r="1418" spans="3:5" x14ac:dyDescent="0.35">
      <c r="C1418" s="1">
        <f t="shared" si="22"/>
        <v>0.98263888888888884</v>
      </c>
      <c r="D1418" s="1" t="str">
        <f>IFERROR(INDEX(Table2[Zeitfenster],MATCH(Zeittafel[[#This Row],[Minute]],Table2[Start],1)),"")</f>
        <v>Feierabend</v>
      </c>
      <c r="E1418" s="4" t="str">
        <f>IF(LEFT(Zeittafel[[#This Row],[Zuordnung]],7)="Schicht",COUNTIF($D$7:D1418,"Schicht*"),"")</f>
        <v/>
      </c>
    </row>
    <row r="1419" spans="3:5" x14ac:dyDescent="0.35">
      <c r="C1419" s="1">
        <f t="shared" si="22"/>
        <v>0.98333333333333339</v>
      </c>
      <c r="D1419" s="1" t="str">
        <f>IFERROR(INDEX(Table2[Zeitfenster],MATCH(Zeittafel[[#This Row],[Minute]],Table2[Start],1)),"")</f>
        <v>Feierabend</v>
      </c>
      <c r="E1419" s="4" t="str">
        <f>IF(LEFT(Zeittafel[[#This Row],[Zuordnung]],7)="Schicht",COUNTIF($D$7:D1419,"Schicht*"),"")</f>
        <v/>
      </c>
    </row>
    <row r="1420" spans="3:5" x14ac:dyDescent="0.35">
      <c r="C1420" s="1">
        <f t="shared" si="22"/>
        <v>0.98402777777777783</v>
      </c>
      <c r="D1420" s="1" t="str">
        <f>IFERROR(INDEX(Table2[Zeitfenster],MATCH(Zeittafel[[#This Row],[Minute]],Table2[Start],1)),"")</f>
        <v>Feierabend</v>
      </c>
      <c r="E1420" s="4" t="str">
        <f>IF(LEFT(Zeittafel[[#This Row],[Zuordnung]],7)="Schicht",COUNTIF($D$7:D1420,"Schicht*"),"")</f>
        <v/>
      </c>
    </row>
    <row r="1421" spans="3:5" x14ac:dyDescent="0.35">
      <c r="C1421" s="1">
        <f t="shared" si="22"/>
        <v>0.98472222222222217</v>
      </c>
      <c r="D1421" s="1" t="str">
        <f>IFERROR(INDEX(Table2[Zeitfenster],MATCH(Zeittafel[[#This Row],[Minute]],Table2[Start],1)),"")</f>
        <v>Feierabend</v>
      </c>
      <c r="E1421" s="4" t="str">
        <f>IF(LEFT(Zeittafel[[#This Row],[Zuordnung]],7)="Schicht",COUNTIF($D$7:D1421,"Schicht*"),"")</f>
        <v/>
      </c>
    </row>
    <row r="1422" spans="3:5" x14ac:dyDescent="0.35">
      <c r="C1422" s="1">
        <f t="shared" si="22"/>
        <v>0.98541666666666661</v>
      </c>
      <c r="D1422" s="1" t="str">
        <f>IFERROR(INDEX(Table2[Zeitfenster],MATCH(Zeittafel[[#This Row],[Minute]],Table2[Start],1)),"")</f>
        <v>Feierabend</v>
      </c>
      <c r="E1422" s="4" t="str">
        <f>IF(LEFT(Zeittafel[[#This Row],[Zuordnung]],7)="Schicht",COUNTIF($D$7:D1422,"Schicht*"),"")</f>
        <v/>
      </c>
    </row>
    <row r="1423" spans="3:5" x14ac:dyDescent="0.35">
      <c r="C1423" s="1">
        <f t="shared" si="22"/>
        <v>0.98611111111111116</v>
      </c>
      <c r="D1423" s="1" t="str">
        <f>IFERROR(INDEX(Table2[Zeitfenster],MATCH(Zeittafel[[#This Row],[Minute]],Table2[Start],1)),"")</f>
        <v>Feierabend</v>
      </c>
      <c r="E1423" s="4" t="str">
        <f>IF(LEFT(Zeittafel[[#This Row],[Zuordnung]],7)="Schicht",COUNTIF($D$7:D1423,"Schicht*"),"")</f>
        <v/>
      </c>
    </row>
    <row r="1424" spans="3:5" x14ac:dyDescent="0.35">
      <c r="C1424" s="1">
        <f t="shared" si="22"/>
        <v>0.9868055555555556</v>
      </c>
      <c r="D1424" s="1" t="str">
        <f>IFERROR(INDEX(Table2[Zeitfenster],MATCH(Zeittafel[[#This Row],[Minute]],Table2[Start],1)),"")</f>
        <v>Feierabend</v>
      </c>
      <c r="E1424" s="4" t="str">
        <f>IF(LEFT(Zeittafel[[#This Row],[Zuordnung]],7)="Schicht",COUNTIF($D$7:D1424,"Schicht*"),"")</f>
        <v/>
      </c>
    </row>
    <row r="1425" spans="3:5" x14ac:dyDescent="0.35">
      <c r="C1425" s="1">
        <f t="shared" si="22"/>
        <v>0.98749999999999993</v>
      </c>
      <c r="D1425" s="1" t="str">
        <f>IFERROR(INDEX(Table2[Zeitfenster],MATCH(Zeittafel[[#This Row],[Minute]],Table2[Start],1)),"")</f>
        <v>Feierabend</v>
      </c>
      <c r="E1425" s="4" t="str">
        <f>IF(LEFT(Zeittafel[[#This Row],[Zuordnung]],7)="Schicht",COUNTIF($D$7:D1425,"Schicht*"),"")</f>
        <v/>
      </c>
    </row>
    <row r="1426" spans="3:5" x14ac:dyDescent="0.35">
      <c r="C1426" s="1">
        <f t="shared" si="22"/>
        <v>0.98819444444444438</v>
      </c>
      <c r="D1426" s="1" t="str">
        <f>IFERROR(INDEX(Table2[Zeitfenster],MATCH(Zeittafel[[#This Row],[Minute]],Table2[Start],1)),"")</f>
        <v>Feierabend</v>
      </c>
      <c r="E1426" s="4" t="str">
        <f>IF(LEFT(Zeittafel[[#This Row],[Zuordnung]],7)="Schicht",COUNTIF($D$7:D1426,"Schicht*"),"")</f>
        <v/>
      </c>
    </row>
    <row r="1427" spans="3:5" x14ac:dyDescent="0.35">
      <c r="C1427" s="1">
        <f t="shared" si="22"/>
        <v>0.98888888888888893</v>
      </c>
      <c r="D1427" s="1" t="str">
        <f>IFERROR(INDEX(Table2[Zeitfenster],MATCH(Zeittafel[[#This Row],[Minute]],Table2[Start],1)),"")</f>
        <v>Feierabend</v>
      </c>
      <c r="E1427" s="4" t="str">
        <f>IF(LEFT(Zeittafel[[#This Row],[Zuordnung]],7)="Schicht",COUNTIF($D$7:D1427,"Schicht*"),"")</f>
        <v/>
      </c>
    </row>
    <row r="1428" spans="3:5" x14ac:dyDescent="0.35">
      <c r="C1428" s="1">
        <f t="shared" si="22"/>
        <v>0.98958333333333337</v>
      </c>
      <c r="D1428" s="1" t="str">
        <f>IFERROR(INDEX(Table2[Zeitfenster],MATCH(Zeittafel[[#This Row],[Minute]],Table2[Start],1)),"")</f>
        <v>Feierabend</v>
      </c>
      <c r="E1428" s="4" t="str">
        <f>IF(LEFT(Zeittafel[[#This Row],[Zuordnung]],7)="Schicht",COUNTIF($D$7:D1428,"Schicht*"),"")</f>
        <v/>
      </c>
    </row>
    <row r="1429" spans="3:5" x14ac:dyDescent="0.35">
      <c r="C1429" s="1">
        <f t="shared" si="22"/>
        <v>0.9902777777777777</v>
      </c>
      <c r="D1429" s="1" t="str">
        <f>IFERROR(INDEX(Table2[Zeitfenster],MATCH(Zeittafel[[#This Row],[Minute]],Table2[Start],1)),"")</f>
        <v>Feierabend</v>
      </c>
      <c r="E1429" s="4" t="str">
        <f>IF(LEFT(Zeittafel[[#This Row],[Zuordnung]],7)="Schicht",COUNTIF($D$7:D1429,"Schicht*"),"")</f>
        <v/>
      </c>
    </row>
    <row r="1430" spans="3:5" x14ac:dyDescent="0.35">
      <c r="C1430" s="1">
        <f t="shared" si="22"/>
        <v>0.99097222222222225</v>
      </c>
      <c r="D1430" s="1" t="str">
        <f>IFERROR(INDEX(Table2[Zeitfenster],MATCH(Zeittafel[[#This Row],[Minute]],Table2[Start],1)),"")</f>
        <v>Feierabend</v>
      </c>
      <c r="E1430" s="4" t="str">
        <f>IF(LEFT(Zeittafel[[#This Row],[Zuordnung]],7)="Schicht",COUNTIF($D$7:D1430,"Schicht*"),"")</f>
        <v/>
      </c>
    </row>
    <row r="1431" spans="3:5" x14ac:dyDescent="0.35">
      <c r="C1431" s="1">
        <f t="shared" si="22"/>
        <v>0.9916666666666667</v>
      </c>
      <c r="D1431" s="1" t="str">
        <f>IFERROR(INDEX(Table2[Zeitfenster],MATCH(Zeittafel[[#This Row],[Minute]],Table2[Start],1)),"")</f>
        <v>Feierabend</v>
      </c>
      <c r="E1431" s="4" t="str">
        <f>IF(LEFT(Zeittafel[[#This Row],[Zuordnung]],7)="Schicht",COUNTIF($D$7:D1431,"Schicht*"),"")</f>
        <v/>
      </c>
    </row>
    <row r="1432" spans="3:5" x14ac:dyDescent="0.35">
      <c r="C1432" s="1">
        <f t="shared" si="22"/>
        <v>0.99236111111111114</v>
      </c>
      <c r="D1432" s="1" t="str">
        <f>IFERROR(INDEX(Table2[Zeitfenster],MATCH(Zeittafel[[#This Row],[Minute]],Table2[Start],1)),"")</f>
        <v>Feierabend</v>
      </c>
      <c r="E1432" s="4" t="str">
        <f>IF(LEFT(Zeittafel[[#This Row],[Zuordnung]],7)="Schicht",COUNTIF($D$7:D1432,"Schicht*"),"")</f>
        <v/>
      </c>
    </row>
    <row r="1433" spans="3:5" x14ac:dyDescent="0.35">
      <c r="C1433" s="1">
        <f t="shared" si="22"/>
        <v>0.99305555555555547</v>
      </c>
      <c r="D1433" s="1" t="str">
        <f>IFERROR(INDEX(Table2[Zeitfenster],MATCH(Zeittafel[[#This Row],[Minute]],Table2[Start],1)),"")</f>
        <v>Feierabend</v>
      </c>
      <c r="E1433" s="4" t="str">
        <f>IF(LEFT(Zeittafel[[#This Row],[Zuordnung]],7)="Schicht",COUNTIF($D$7:D1433,"Schicht*"),"")</f>
        <v/>
      </c>
    </row>
    <row r="1434" spans="3:5" x14ac:dyDescent="0.35">
      <c r="C1434" s="1">
        <f t="shared" si="22"/>
        <v>0.99375000000000002</v>
      </c>
      <c r="D1434" s="1" t="str">
        <f>IFERROR(INDEX(Table2[Zeitfenster],MATCH(Zeittafel[[#This Row],[Minute]],Table2[Start],1)),"")</f>
        <v>Feierabend</v>
      </c>
      <c r="E1434" s="4" t="str">
        <f>IF(LEFT(Zeittafel[[#This Row],[Zuordnung]],7)="Schicht",COUNTIF($D$7:D1434,"Schicht*"),"")</f>
        <v/>
      </c>
    </row>
    <row r="1435" spans="3:5" x14ac:dyDescent="0.35">
      <c r="C1435" s="1">
        <f t="shared" si="22"/>
        <v>0.99444444444444446</v>
      </c>
      <c r="D1435" s="1" t="str">
        <f>IFERROR(INDEX(Table2[Zeitfenster],MATCH(Zeittafel[[#This Row],[Minute]],Table2[Start],1)),"")</f>
        <v>Feierabend</v>
      </c>
      <c r="E1435" s="4" t="str">
        <f>IF(LEFT(Zeittafel[[#This Row],[Zuordnung]],7)="Schicht",COUNTIF($D$7:D1435,"Schicht*"),"")</f>
        <v/>
      </c>
    </row>
    <row r="1436" spans="3:5" x14ac:dyDescent="0.35">
      <c r="C1436" s="1">
        <f t="shared" si="22"/>
        <v>0.99513888888888891</v>
      </c>
      <c r="D1436" s="1" t="str">
        <f>IFERROR(INDEX(Table2[Zeitfenster],MATCH(Zeittafel[[#This Row],[Minute]],Table2[Start],1)),"")</f>
        <v>Feierabend</v>
      </c>
      <c r="E1436" s="4" t="str">
        <f>IF(LEFT(Zeittafel[[#This Row],[Zuordnung]],7)="Schicht",COUNTIF($D$7:D1436,"Schicht*"),"")</f>
        <v/>
      </c>
    </row>
    <row r="1437" spans="3:5" x14ac:dyDescent="0.35">
      <c r="C1437" s="1">
        <f t="shared" si="22"/>
        <v>0.99583333333333324</v>
      </c>
      <c r="D1437" s="1" t="str">
        <f>IFERROR(INDEX(Table2[Zeitfenster],MATCH(Zeittafel[[#This Row],[Minute]],Table2[Start],1)),"")</f>
        <v>Feierabend</v>
      </c>
      <c r="E1437" s="4" t="str">
        <f>IF(LEFT(Zeittafel[[#This Row],[Zuordnung]],7)="Schicht",COUNTIF($D$7:D1437,"Schicht*"),"")</f>
        <v/>
      </c>
    </row>
    <row r="1438" spans="3:5" x14ac:dyDescent="0.35">
      <c r="C1438" s="1">
        <f t="shared" si="22"/>
        <v>0.99652777777777779</v>
      </c>
      <c r="D1438" s="1" t="str">
        <f>IFERROR(INDEX(Table2[Zeitfenster],MATCH(Zeittafel[[#This Row],[Minute]],Table2[Start],1)),"")</f>
        <v>Feierabend</v>
      </c>
      <c r="E1438" s="4" t="str">
        <f>IF(LEFT(Zeittafel[[#This Row],[Zuordnung]],7)="Schicht",COUNTIF($D$7:D1438,"Schicht*"),"")</f>
        <v/>
      </c>
    </row>
    <row r="1439" spans="3:5" x14ac:dyDescent="0.35">
      <c r="C1439" s="1">
        <f t="shared" si="22"/>
        <v>0.99722222222222223</v>
      </c>
      <c r="D1439" s="1" t="str">
        <f>IFERROR(INDEX(Table2[Zeitfenster],MATCH(Zeittafel[[#This Row],[Minute]],Table2[Start],1)),"")</f>
        <v>Feierabend</v>
      </c>
      <c r="E1439" s="4" t="str">
        <f>IF(LEFT(Zeittafel[[#This Row],[Zuordnung]],7)="Schicht",COUNTIF($D$7:D1439,"Schicht*"),"")</f>
        <v/>
      </c>
    </row>
    <row r="1440" spans="3:5" x14ac:dyDescent="0.35">
      <c r="C1440" s="1">
        <f t="shared" si="22"/>
        <v>0.99791666666666667</v>
      </c>
      <c r="D1440" s="1" t="str">
        <f>IFERROR(INDEX(Table2[Zeitfenster],MATCH(Zeittafel[[#This Row],[Minute]],Table2[Start],1)),"")</f>
        <v>Feierabend</v>
      </c>
      <c r="E1440" s="4" t="str">
        <f>IF(LEFT(Zeittafel[[#This Row],[Zuordnung]],7)="Schicht",COUNTIF($D$7:D1440,"Schicht*"),"")</f>
        <v/>
      </c>
    </row>
    <row r="1441" spans="3:5" x14ac:dyDescent="0.35">
      <c r="C1441" s="1">
        <f t="shared" si="22"/>
        <v>0.99861111111111101</v>
      </c>
      <c r="D1441" s="1" t="str">
        <f>IFERROR(INDEX(Table2[Zeitfenster],MATCH(Zeittafel[[#This Row],[Minute]],Table2[Start],1)),"")</f>
        <v>Feierabend</v>
      </c>
      <c r="E1441" s="4" t="str">
        <f>IF(LEFT(Zeittafel[[#This Row],[Zuordnung]],7)="Schicht",COUNTIF($D$7:D1441,"Schicht*"),"")</f>
        <v/>
      </c>
    </row>
    <row r="1442" spans="3:5" x14ac:dyDescent="0.35">
      <c r="C1442" s="1">
        <f t="shared" si="22"/>
        <v>0.99930555555555556</v>
      </c>
      <c r="D1442" s="1" t="str">
        <f>IFERROR(INDEX(Table2[Zeitfenster],MATCH(Zeittafel[[#This Row],[Minute]],Table2[Start],1)),"")</f>
        <v>Feierabend</v>
      </c>
      <c r="E1442" s="4" t="str">
        <f>IF(LEFT(Zeittafel[[#This Row],[Zuordnung]],7)="Schicht",COUNTIF($D$7:D1442,"Schicht*"),"")</f>
        <v/>
      </c>
    </row>
    <row r="1443" spans="3:5" x14ac:dyDescent="0.35">
      <c r="C1443" s="1">
        <f t="shared" si="22"/>
        <v>0</v>
      </c>
      <c r="D1443" s="1" t="str">
        <f>IFERROR(INDEX(Table2[Zeitfenster],MATCH(Zeittafel[[#This Row],[Minute]],Table2[Start],1)),"")</f>
        <v/>
      </c>
      <c r="E1443" s="4" t="str">
        <f>IF(LEFT(Zeittafel[[#This Row],[Zuordnung]],7)="Schicht",COUNTIF($D$7:D1443,"Schicht*"),"")</f>
        <v/>
      </c>
    </row>
    <row r="1444" spans="3:5" x14ac:dyDescent="0.35">
      <c r="C1444" s="1">
        <f t="shared" si="22"/>
        <v>6.9444444444433095E-4</v>
      </c>
      <c r="D1444" s="1" t="str">
        <f>IFERROR(INDEX(Table2[Zeitfenster],MATCH(Zeittafel[[#This Row],[Minute]],Table2[Start],1)),"")</f>
        <v/>
      </c>
      <c r="E1444" s="4" t="str">
        <f>IF(LEFT(Zeittafel[[#This Row],[Zuordnung]],7)="Schicht",COUNTIF($D$7:D1444,"Schicht*"),"")</f>
        <v/>
      </c>
    </row>
    <row r="1445" spans="3:5" x14ac:dyDescent="0.35">
      <c r="C1445" s="1">
        <f t="shared" si="22"/>
        <v>1.388888888888884E-3</v>
      </c>
      <c r="D1445" s="1" t="str">
        <f>IFERROR(INDEX(Table2[Zeitfenster],MATCH(Zeittafel[[#This Row],[Minute]],Table2[Start],1)),"")</f>
        <v/>
      </c>
      <c r="E1445" s="4" t="str">
        <f>IF(LEFT(Zeittafel[[#This Row],[Zuordnung]],7)="Schicht",COUNTIF($D$7:D1445,"Schicht*"),"")</f>
        <v/>
      </c>
    </row>
    <row r="1446" spans="3:5" x14ac:dyDescent="0.35">
      <c r="C1446" s="1">
        <f t="shared" si="22"/>
        <v>2.083333333333437E-3</v>
      </c>
      <c r="D1446" s="1" t="str">
        <f>IFERROR(INDEX(Table2[Zeitfenster],MATCH(Zeittafel[[#This Row],[Minute]],Table2[Start],1)),"")</f>
        <v/>
      </c>
      <c r="E1446" s="4" t="str">
        <f>IF(LEFT(Zeittafel[[#This Row],[Zuordnung]],7)="Schicht",COUNTIF($D$7:D1446,"Schicht*"),"")</f>
        <v/>
      </c>
    </row>
  </sheetData>
  <pageMargins left="0.7" right="0.7" top="0.75" bottom="0.75" header="0.3" footer="0.3"/>
  <pageSetup paperSize="9" orientation="portrait" horizontalDpi="90" verticalDpi="90" r:id="rId1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Berechnung</vt:lpstr>
      <vt:lpstr>Überschlag</vt:lpstr>
      <vt:lpstr>Basisdaten</vt:lpstr>
      <vt:lpstr>Zyklus_Minuten</vt:lpstr>
      <vt:lpstr>Zyklus_Minuten_pro_Tag</vt:lpstr>
    </vt:vector>
  </TitlesOfParts>
  <Company>Luther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Oliver Rohmann</dc:creator>
  <cp:lastModifiedBy>Oliver Rohmann</cp:lastModifiedBy>
  <dcterms:created xsi:type="dcterms:W3CDTF">2020-12-15T16:41:23Z</dcterms:created>
  <dcterms:modified xsi:type="dcterms:W3CDTF">2020-12-15T22:17:29Z</dcterms:modified>
</cp:coreProperties>
</file>