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marschallschwaig-my.sharepoint.com/personal/alexander_reiser_marschall-schwaig_de/Documents/Dokumente/"/>
    </mc:Choice>
  </mc:AlternateContent>
  <xr:revisionPtr revIDLastSave="89" documentId="8_{AEBF1E63-E89B-490E-918F-E7275319FA92}" xr6:coauthVersionLast="47" xr6:coauthVersionMax="47" xr10:uidLastSave="{A697C429-F8C9-4AA3-9D6B-E13AE464D213}"/>
  <bookViews>
    <workbookView xWindow="28680" yWindow="-120" windowWidth="29040" windowHeight="15840" tabRatio="799" activeTab="1" xr2:uid="{00000000-000D-0000-FFFF-FFFF00000000}"/>
  </bookViews>
  <sheets>
    <sheet name="Ort" sheetId="2" r:id="rId1"/>
    <sheet name="Übersicht" sheetId="24" r:id="rId2"/>
  </sheets>
  <definedNames>
    <definedName name="_xlnm._FilterDatabase" localSheetId="0" hidden="1">Ort!$A$4:$H$17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4" l="1"/>
  <c r="E6" i="24" s="1"/>
  <c r="B7" i="24"/>
  <c r="E7" i="24" s="1"/>
  <c r="B8" i="24"/>
  <c r="E8" i="24" s="1"/>
  <c r="B9" i="24"/>
  <c r="E9" i="24" s="1"/>
  <c r="B10" i="24"/>
  <c r="E10" i="24" s="1"/>
  <c r="B13" i="24" l="1"/>
  <c r="B22" i="24" s="1"/>
  <c r="B28" i="24" l="1"/>
  <c r="B31" i="24"/>
  <c r="B25" i="24"/>
  <c r="B27" i="24"/>
  <c r="B26" i="24"/>
  <c r="B24" i="24"/>
  <c r="B16" i="24"/>
  <c r="B17" i="24"/>
  <c r="B15" i="24"/>
  <c r="E15" i="24" s="1"/>
  <c r="B18" i="24"/>
  <c r="B19" i="24"/>
  <c r="E19" i="24" l="1"/>
  <c r="E18" i="24"/>
  <c r="E24" i="24"/>
  <c r="E28" i="24"/>
  <c r="E16" i="24"/>
  <c r="E25" i="24"/>
  <c r="E17" i="24"/>
  <c r="E26" i="24"/>
  <c r="E27" i="24"/>
  <c r="B37" i="24"/>
  <c r="B35" i="24"/>
  <c r="B36" i="24"/>
  <c r="B34" i="24"/>
  <c r="B33" i="24"/>
  <c r="E33" i="24" l="1"/>
  <c r="E36" i="24"/>
  <c r="E34" i="24"/>
  <c r="E35" i="24"/>
  <c r="E37" i="24"/>
</calcChain>
</file>

<file path=xl/sharedStrings.xml><?xml version="1.0" encoding="utf-8"?>
<sst xmlns="http://schemas.openxmlformats.org/spreadsheetml/2006/main" count="78" uniqueCount="28">
  <si>
    <t>Termin</t>
  </si>
  <si>
    <t>Nummer</t>
  </si>
  <si>
    <t>EK-Kontrakt</t>
  </si>
  <si>
    <t>Bediener</t>
  </si>
  <si>
    <t>Kunde</t>
  </si>
  <si>
    <t>VK-Kontrakt</t>
  </si>
  <si>
    <t>Anmerkungen</t>
  </si>
  <si>
    <t>MS</t>
  </si>
  <si>
    <t>US</t>
  </si>
  <si>
    <t>Jahr</t>
  </si>
  <si>
    <t>KW</t>
  </si>
  <si>
    <t>Mo</t>
  </si>
  <si>
    <t>Di</t>
  </si>
  <si>
    <t>Mi</t>
  </si>
  <si>
    <t>Do</t>
  </si>
  <si>
    <t>Fr</t>
  </si>
  <si>
    <t>hat Nummer</t>
  </si>
  <si>
    <t>dm</t>
  </si>
  <si>
    <t>ARE</t>
  </si>
  <si>
    <t>Neuvk 13.02.</t>
  </si>
  <si>
    <t xml:space="preserve">Müller </t>
  </si>
  <si>
    <t xml:space="preserve">verfügbare Disponummern </t>
  </si>
  <si>
    <t>diese Nummer müsste auf "0" stehen, da diese bereits zugeteilt ist</t>
  </si>
  <si>
    <t>hier dürften nur "2" offene Dispo-Nr. stehen</t>
  </si>
  <si>
    <t>hier dürften nur "7" offene Dispo-Nr. stehen</t>
  </si>
  <si>
    <t>Ort</t>
  </si>
  <si>
    <t>ok</t>
  </si>
  <si>
    <t>hier dürften nur "1" offene Dispo-Nr. stehen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</si>
</sst>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2"/>
      <color rgb="FF0E4479"/>
      <name val="Arial"/>
      <family val="2"/>
    </font>
    <font>
      <sz val="11"/>
      <name val="Consolas"/>
      <family val="3"/>
    </font>
    <font>
      <sz val="10"/>
      <color rgb="FF444A58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64" fontId="4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left" vertical="center"/>
    </xf>
    <xf numFmtId="0" fontId="4" fillId="0" borderId="0" xfId="0" applyFont="1" applyFill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left"/>
    </xf>
    <xf numFmtId="164" fontId="3" fillId="0" borderId="0" xfId="0" applyNumberFormat="1" applyFont="1" applyAlignment="1"/>
    <xf numFmtId="164" fontId="10" fillId="0" borderId="0" xfId="0" applyNumberFormat="1" applyFont="1" applyAlignment="1">
      <alignment horizontal="center"/>
    </xf>
    <xf numFmtId="0" fontId="9" fillId="0" borderId="0" xfId="0" applyFont="1"/>
    <xf numFmtId="1" fontId="7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/>
    <xf numFmtId="0" fontId="10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2" readingOrder="1"/>
    </xf>
    <xf numFmtId="1" fontId="7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1">
    <dxf>
      <font>
        <color theme="0" tint="-4.9989318521683403E-2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Ansicht1" id="{9F45A57C-EA0F-4FC0-AA4C-9BC8D23C96E4}">
    <nsvFilter filterId="{00000000-0001-0000-0100-000000000000}" ref="A4:H17" tableId="0">
      <sortRules>
        <sortRule colId="0">
          <sortCondition ref="A4:A17"/>
        </sortRule>
      </sortRules>
    </nsvFilter>
  </namedSheetView>
</namedSheetView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J3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5703125" defaultRowHeight="14.25" x14ac:dyDescent="0.2"/>
  <cols>
    <col min="1" max="1" width="12.7109375" style="2" bestFit="1" customWidth="1"/>
    <col min="2" max="2" width="10.140625" style="8" bestFit="1" customWidth="1"/>
    <col min="3" max="3" width="5.28515625" style="7" customWidth="1"/>
    <col min="4" max="4" width="18.7109375" style="1" bestFit="1" customWidth="1"/>
    <col min="5" max="5" width="10.28515625" style="1" bestFit="1" customWidth="1"/>
    <col min="6" max="6" width="17" style="32" bestFit="1" customWidth="1"/>
    <col min="7" max="7" width="17.85546875" style="3" bestFit="1" customWidth="1"/>
    <col min="8" max="8" width="22.7109375" style="1" bestFit="1" customWidth="1"/>
    <col min="9" max="9" width="11" style="2" customWidth="1"/>
    <col min="10" max="16384" width="11.5703125" style="1"/>
  </cols>
  <sheetData>
    <row r="1" spans="1:10" ht="18" x14ac:dyDescent="0.25">
      <c r="A1" s="40" t="s">
        <v>21</v>
      </c>
      <c r="B1" s="39"/>
      <c r="C1" s="39"/>
      <c r="D1" s="39"/>
      <c r="E1" s="39"/>
      <c r="F1" s="39"/>
      <c r="G1" s="39"/>
      <c r="H1" s="39"/>
      <c r="I1" s="16"/>
    </row>
    <row r="2" spans="1:10" ht="14.25" customHeight="1" x14ac:dyDescent="0.25">
      <c r="A2" s="17"/>
      <c r="B2" s="17"/>
      <c r="C2" s="17"/>
      <c r="D2" s="17"/>
      <c r="E2" s="17"/>
      <c r="F2" s="29"/>
      <c r="G2" s="17"/>
      <c r="H2" s="17"/>
      <c r="I2" s="16"/>
    </row>
    <row r="3" spans="1:10" ht="15" customHeight="1" x14ac:dyDescent="0.25">
      <c r="A3" s="12"/>
      <c r="B3" s="10"/>
      <c r="C3" s="10"/>
      <c r="D3" s="10"/>
      <c r="E3" s="11"/>
      <c r="F3" s="30"/>
      <c r="G3" s="11"/>
      <c r="H3" s="11"/>
    </row>
    <row r="4" spans="1:10" ht="14.25" customHeight="1" x14ac:dyDescent="0.25">
      <c r="A4" s="4" t="s">
        <v>0</v>
      </c>
      <c r="B4" s="38" t="s">
        <v>1</v>
      </c>
      <c r="C4" s="38"/>
      <c r="D4" s="6" t="s">
        <v>2</v>
      </c>
      <c r="E4" s="5" t="s">
        <v>3</v>
      </c>
      <c r="F4" s="31" t="s">
        <v>4</v>
      </c>
      <c r="G4" s="5" t="s">
        <v>5</v>
      </c>
      <c r="H4" s="5" t="s">
        <v>6</v>
      </c>
      <c r="J4" s="13"/>
    </row>
    <row r="5" spans="1:10" x14ac:dyDescent="0.2">
      <c r="A5" s="14">
        <v>44970</v>
      </c>
      <c r="B5" s="20">
        <v>1680298</v>
      </c>
      <c r="C5" s="21"/>
      <c r="D5" s="13">
        <v>1</v>
      </c>
      <c r="E5" s="13" t="s">
        <v>18</v>
      </c>
      <c r="F5" s="33" t="s">
        <v>20</v>
      </c>
      <c r="G5" s="15" t="s">
        <v>19</v>
      </c>
      <c r="H5" s="13" t="s">
        <v>16</v>
      </c>
      <c r="J5" s="13"/>
    </row>
    <row r="6" spans="1:10" ht="15" x14ac:dyDescent="0.25">
      <c r="A6" s="14">
        <v>44971</v>
      </c>
      <c r="B6" s="20">
        <v>1680297</v>
      </c>
      <c r="C6" s="37"/>
      <c r="D6" s="13">
        <v>2</v>
      </c>
      <c r="E6" s="13" t="s">
        <v>8</v>
      </c>
      <c r="F6" s="33" t="s">
        <v>20</v>
      </c>
      <c r="G6" s="15" t="s">
        <v>19</v>
      </c>
      <c r="H6" s="13" t="s">
        <v>16</v>
      </c>
      <c r="J6" s="13"/>
    </row>
    <row r="7" spans="1:10" x14ac:dyDescent="0.2">
      <c r="A7" s="2">
        <v>44972</v>
      </c>
      <c r="B7" s="8">
        <v>1680956</v>
      </c>
      <c r="D7" s="13">
        <v>3</v>
      </c>
      <c r="F7" s="34"/>
      <c r="J7" s="13"/>
    </row>
    <row r="8" spans="1:10" x14ac:dyDescent="0.2">
      <c r="A8" s="2">
        <v>44972</v>
      </c>
      <c r="B8" s="8">
        <v>1680309</v>
      </c>
      <c r="D8" s="13">
        <v>4</v>
      </c>
      <c r="F8" s="34"/>
      <c r="J8" s="13"/>
    </row>
    <row r="9" spans="1:10" x14ac:dyDescent="0.2">
      <c r="A9" s="2">
        <v>44972</v>
      </c>
      <c r="B9" s="8">
        <v>1680310</v>
      </c>
      <c r="D9" s="13">
        <v>5</v>
      </c>
      <c r="E9" s="1" t="s">
        <v>7</v>
      </c>
      <c r="F9" s="33" t="s">
        <v>20</v>
      </c>
      <c r="G9" s="15" t="s">
        <v>19</v>
      </c>
      <c r="H9" s="1" t="s">
        <v>16</v>
      </c>
    </row>
    <row r="10" spans="1:10" x14ac:dyDescent="0.2">
      <c r="A10" s="2">
        <v>44972</v>
      </c>
      <c r="B10" s="8">
        <v>1680313</v>
      </c>
      <c r="D10" s="13">
        <v>6</v>
      </c>
      <c r="E10" s="1" t="s">
        <v>7</v>
      </c>
      <c r="F10" s="33" t="s">
        <v>20</v>
      </c>
      <c r="G10" s="15" t="s">
        <v>19</v>
      </c>
      <c r="H10" s="1" t="s">
        <v>16</v>
      </c>
    </row>
    <row r="11" spans="1:10" x14ac:dyDescent="0.2">
      <c r="A11" s="2">
        <v>44973</v>
      </c>
      <c r="B11" s="8">
        <v>1680316</v>
      </c>
      <c r="D11" s="13">
        <v>7</v>
      </c>
      <c r="E11" s="1" t="s">
        <v>7</v>
      </c>
      <c r="F11" s="33" t="s">
        <v>20</v>
      </c>
      <c r="G11" s="15" t="s">
        <v>19</v>
      </c>
      <c r="H11" s="1" t="s">
        <v>16</v>
      </c>
      <c r="I11" s="9"/>
    </row>
    <row r="12" spans="1:10" x14ac:dyDescent="0.2">
      <c r="A12" s="2">
        <v>44973</v>
      </c>
      <c r="B12" s="8">
        <v>1680315</v>
      </c>
      <c r="D12" s="13">
        <v>8</v>
      </c>
      <c r="F12" s="34"/>
    </row>
    <row r="13" spans="1:10" x14ac:dyDescent="0.2">
      <c r="A13" s="2">
        <v>44973</v>
      </c>
      <c r="B13" s="8">
        <v>1680314</v>
      </c>
      <c r="D13" s="13">
        <v>9</v>
      </c>
      <c r="F13" s="34"/>
    </row>
    <row r="14" spans="1:10" x14ac:dyDescent="0.2">
      <c r="A14" s="2">
        <v>44973</v>
      </c>
      <c r="B14" s="8">
        <v>1680241</v>
      </c>
      <c r="D14" s="13">
        <v>10</v>
      </c>
      <c r="F14" s="34"/>
      <c r="I14" s="9"/>
    </row>
    <row r="15" spans="1:10" x14ac:dyDescent="0.2">
      <c r="A15" s="2">
        <v>44973</v>
      </c>
      <c r="B15" s="8">
        <v>1680322</v>
      </c>
      <c r="D15" s="13">
        <v>11</v>
      </c>
      <c r="F15" s="34"/>
      <c r="I15" s="9"/>
    </row>
    <row r="16" spans="1:10" x14ac:dyDescent="0.2">
      <c r="A16" s="2">
        <v>44973</v>
      </c>
      <c r="B16" s="8">
        <v>1680324</v>
      </c>
      <c r="D16" s="13">
        <v>12</v>
      </c>
      <c r="F16" s="34"/>
      <c r="I16" s="9"/>
    </row>
    <row r="17" spans="1:9" x14ac:dyDescent="0.2">
      <c r="A17" s="2">
        <v>44973</v>
      </c>
      <c r="B17" s="8">
        <v>1680323</v>
      </c>
      <c r="D17" s="13">
        <v>13</v>
      </c>
      <c r="F17" s="34"/>
      <c r="I17" s="9"/>
    </row>
    <row r="18" spans="1:9" x14ac:dyDescent="0.2">
      <c r="A18" s="2">
        <v>44973</v>
      </c>
      <c r="B18" s="8">
        <v>1680321</v>
      </c>
      <c r="D18" s="13">
        <v>14</v>
      </c>
      <c r="F18" s="34"/>
    </row>
    <row r="19" spans="1:9" x14ac:dyDescent="0.2">
      <c r="A19" s="2">
        <v>44974</v>
      </c>
      <c r="B19" s="8">
        <v>1681018</v>
      </c>
      <c r="D19" s="13">
        <v>15</v>
      </c>
      <c r="F19" s="34"/>
    </row>
    <row r="20" spans="1:9" ht="14.25" customHeight="1" x14ac:dyDescent="0.2">
      <c r="A20" s="2">
        <v>44974</v>
      </c>
      <c r="B20" s="8">
        <v>1680175</v>
      </c>
      <c r="D20" s="13">
        <v>16</v>
      </c>
      <c r="F20" s="34"/>
    </row>
    <row r="21" spans="1:9" x14ac:dyDescent="0.2">
      <c r="A21" s="2">
        <v>44974</v>
      </c>
      <c r="B21" s="8">
        <v>1680325</v>
      </c>
      <c r="D21" s="13">
        <v>17</v>
      </c>
      <c r="E21" s="1" t="s">
        <v>7</v>
      </c>
      <c r="F21" s="33" t="s">
        <v>20</v>
      </c>
      <c r="G21" s="15" t="s">
        <v>19</v>
      </c>
      <c r="H21" s="1" t="s">
        <v>16</v>
      </c>
    </row>
    <row r="22" spans="1:9" ht="14.25" customHeight="1" x14ac:dyDescent="0.2">
      <c r="A22" s="2">
        <v>44974</v>
      </c>
      <c r="B22" s="8">
        <v>1650288</v>
      </c>
      <c r="D22" s="13">
        <v>18</v>
      </c>
      <c r="E22" s="1" t="s">
        <v>7</v>
      </c>
      <c r="F22" s="33" t="s">
        <v>20</v>
      </c>
      <c r="G22" s="15" t="s">
        <v>19</v>
      </c>
      <c r="H22" s="1" t="s">
        <v>16</v>
      </c>
      <c r="I22" s="1"/>
    </row>
    <row r="23" spans="1:9" x14ac:dyDescent="0.2">
      <c r="A23" s="2">
        <v>44978</v>
      </c>
      <c r="B23" s="8">
        <v>1680987</v>
      </c>
      <c r="D23" s="13">
        <v>19</v>
      </c>
      <c r="F23" s="34"/>
      <c r="I23" s="18"/>
    </row>
    <row r="24" spans="1:9" x14ac:dyDescent="0.2">
      <c r="A24" s="2">
        <v>44979</v>
      </c>
      <c r="B24" s="8">
        <v>1680995</v>
      </c>
      <c r="D24" s="13">
        <v>20</v>
      </c>
      <c r="E24" s="1" t="s">
        <v>17</v>
      </c>
      <c r="F24" s="33" t="s">
        <v>20</v>
      </c>
      <c r="G24" s="15" t="s">
        <v>19</v>
      </c>
      <c r="H24" s="1" t="s">
        <v>16</v>
      </c>
    </row>
    <row r="25" spans="1:9" x14ac:dyDescent="0.2">
      <c r="A25" s="2">
        <v>44980</v>
      </c>
      <c r="B25" s="8">
        <v>1680986</v>
      </c>
      <c r="D25" s="13">
        <v>21</v>
      </c>
      <c r="F25" s="34"/>
    </row>
    <row r="26" spans="1:9" x14ac:dyDescent="0.2">
      <c r="A26" s="2">
        <v>44980</v>
      </c>
      <c r="B26" s="8">
        <v>1680996</v>
      </c>
      <c r="D26" s="13">
        <v>22</v>
      </c>
      <c r="E26" s="1" t="s">
        <v>8</v>
      </c>
      <c r="F26" s="33" t="s">
        <v>20</v>
      </c>
      <c r="G26" s="15" t="s">
        <v>19</v>
      </c>
      <c r="H26" s="1" t="s">
        <v>16</v>
      </c>
    </row>
    <row r="27" spans="1:9" x14ac:dyDescent="0.2">
      <c r="A27" s="2">
        <v>44984</v>
      </c>
      <c r="B27" s="8">
        <v>1703434</v>
      </c>
      <c r="D27" s="13">
        <v>23</v>
      </c>
      <c r="F27" s="34"/>
    </row>
    <row r="28" spans="1:9" x14ac:dyDescent="0.2">
      <c r="A28" s="2">
        <v>44984</v>
      </c>
      <c r="B28" s="8">
        <v>1703436</v>
      </c>
      <c r="D28" s="13">
        <v>24</v>
      </c>
      <c r="F28" s="34"/>
    </row>
    <row r="29" spans="1:9" ht="14.25" customHeight="1" x14ac:dyDescent="0.25">
      <c r="A29" s="2">
        <v>44985</v>
      </c>
      <c r="B29" s="8">
        <v>1681004</v>
      </c>
      <c r="C29" s="19"/>
      <c r="D29" s="13">
        <v>25</v>
      </c>
      <c r="F29" s="34"/>
    </row>
    <row r="30" spans="1:9" x14ac:dyDescent="0.2">
      <c r="A30" s="2">
        <v>44985</v>
      </c>
      <c r="B30" s="8">
        <v>1703439</v>
      </c>
      <c r="D30" s="13">
        <v>26</v>
      </c>
      <c r="F30" s="34"/>
    </row>
    <row r="31" spans="1:9" x14ac:dyDescent="0.2">
      <c r="A31" s="2">
        <v>44985</v>
      </c>
      <c r="B31" s="8">
        <v>1703449</v>
      </c>
      <c r="D31" s="13">
        <v>27</v>
      </c>
      <c r="F31" s="34"/>
    </row>
    <row r="32" spans="1:9" x14ac:dyDescent="0.2">
      <c r="A32" s="2">
        <v>44985</v>
      </c>
      <c r="B32" s="8">
        <v>1703437</v>
      </c>
      <c r="D32" s="13">
        <v>28</v>
      </c>
      <c r="F32" s="34"/>
    </row>
    <row r="33" spans="1:6" x14ac:dyDescent="0.2">
      <c r="A33" s="2">
        <v>44986</v>
      </c>
      <c r="B33" s="8">
        <v>1703454</v>
      </c>
      <c r="D33" s="13">
        <v>29</v>
      </c>
      <c r="F33" s="34"/>
    </row>
    <row r="34" spans="1:6" x14ac:dyDescent="0.2">
      <c r="A34" s="2">
        <v>44986</v>
      </c>
      <c r="B34" s="8">
        <v>1703470</v>
      </c>
      <c r="D34" s="13">
        <v>30</v>
      </c>
      <c r="F34" s="34"/>
    </row>
    <row r="35" spans="1:6" x14ac:dyDescent="0.2">
      <c r="A35" s="2">
        <v>44986</v>
      </c>
      <c r="B35" s="8">
        <v>1703458</v>
      </c>
      <c r="D35" s="13">
        <v>31</v>
      </c>
      <c r="F35" s="34"/>
    </row>
    <row r="36" spans="1:6" x14ac:dyDescent="0.2">
      <c r="A36" s="2">
        <v>44986</v>
      </c>
      <c r="B36" s="8">
        <v>1703459</v>
      </c>
      <c r="D36" s="13">
        <v>32</v>
      </c>
      <c r="F36" s="34"/>
    </row>
    <row r="37" spans="1:6" x14ac:dyDescent="0.2">
      <c r="A37" s="2">
        <v>44986</v>
      </c>
      <c r="B37" s="8">
        <v>1703469</v>
      </c>
      <c r="D37" s="13">
        <v>33</v>
      </c>
      <c r="F37" s="34"/>
    </row>
  </sheetData>
  <autoFilter ref="A4:H17" xr:uid="{00000000-0001-0000-0100-000000000000}">
    <filterColumn colId="1" showButton="0"/>
    <sortState xmlns:xlrd2="http://schemas.microsoft.com/office/spreadsheetml/2017/richdata2" ref="A5:H37">
      <sortCondition ref="A4:A17"/>
    </sortState>
  </autoFilter>
  <mergeCells count="2">
    <mergeCell ref="B4:C4"/>
    <mergeCell ref="A1:H1"/>
  </mergeCells>
  <phoneticPr fontId="5" type="noConversion"/>
  <pageMargins left="0.7" right="0.7" top="0.78740157499999996" bottom="0.78740157499999996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3744-5E4F-4C95-9EEA-7802C45B9CE4}">
  <dimension ref="A1:V38"/>
  <sheetViews>
    <sheetView tabSelected="1" workbookViewId="0">
      <selection activeCell="F36" sqref="F36"/>
    </sheetView>
  </sheetViews>
  <sheetFormatPr baseColWidth="10" defaultRowHeight="15" x14ac:dyDescent="0.25"/>
  <cols>
    <col min="1" max="1" width="7" style="23" customWidth="1"/>
    <col min="2" max="2" width="11.140625" style="23" customWidth="1"/>
    <col min="3" max="3" width="6.28515625" customWidth="1"/>
    <col min="4" max="16" width="12.7109375" style="23" customWidth="1"/>
  </cols>
  <sheetData>
    <row r="1" spans="1:22" x14ac:dyDescent="0.25"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2" x14ac:dyDescent="0.25">
      <c r="A2" s="23" t="s">
        <v>9</v>
      </c>
      <c r="B2" s="23" t="s">
        <v>10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2" x14ac:dyDescent="0.25">
      <c r="A3" s="23">
        <v>2023</v>
      </c>
      <c r="B3" s="23">
        <v>6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2" x14ac:dyDescent="0.25">
      <c r="E4" s="23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22" x14ac:dyDescent="0.25"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22" x14ac:dyDescent="0.25">
      <c r="A6" s="22" t="s">
        <v>11</v>
      </c>
      <c r="B6" s="25">
        <f>DATE($A$3,1,7*$B$3-3-WEEKDAY(DATE($A$3,,),3))</f>
        <v>44963</v>
      </c>
      <c r="C6" s="24"/>
      <c r="D6" s="22"/>
      <c r="E6" s="22">
        <f>COUNTIFS(Ort!A$5:A$393,Übersicht!B6)</f>
        <v>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22" x14ac:dyDescent="0.25">
      <c r="A7" s="23" t="s">
        <v>12</v>
      </c>
      <c r="B7" s="26">
        <f>DATE($A$3,1,7*$B$3-2-WEEKDAY(DATE($A$3,,),3))</f>
        <v>44964</v>
      </c>
      <c r="D7" s="27"/>
      <c r="E7" s="27">
        <f>COUNTIFS(Ort!A$5:A$393,Übersicht!B7)</f>
        <v>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22" x14ac:dyDescent="0.25">
      <c r="A8" s="22" t="s">
        <v>13</v>
      </c>
      <c r="B8" s="25">
        <f>DATE($A$3,1,7*$B$3-1-WEEKDAY(DATE($A$3,,),3))</f>
        <v>44965</v>
      </c>
      <c r="C8" s="24"/>
      <c r="D8" s="22"/>
      <c r="E8" s="22">
        <f>COUNTIFS(Ort!A$5:A$393,Übersicht!B8)</f>
        <v>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22" x14ac:dyDescent="0.25">
      <c r="A9" s="23" t="s">
        <v>14</v>
      </c>
      <c r="B9" s="26">
        <f>DATE($A$3,1,7*$B$3-0-WEEKDAY(DATE($A$3,,),3))</f>
        <v>44966</v>
      </c>
      <c r="D9" s="27"/>
      <c r="E9" s="27">
        <f>COUNTIFS(Ort!A$5:A$393,Übersicht!B9)</f>
        <v>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22" x14ac:dyDescent="0.25">
      <c r="A10" s="22" t="s">
        <v>15</v>
      </c>
      <c r="B10" s="25">
        <f>DATE($A$3,1,7*$B$3+1-WEEKDAY(DATE($A$3,,),3))</f>
        <v>44967</v>
      </c>
      <c r="C10" s="24"/>
      <c r="D10" s="22"/>
      <c r="E10" s="22">
        <f>COUNTIFS(Ort!A$5:A$393,Übersicht!B10)</f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22" x14ac:dyDescent="0.25"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2" x14ac:dyDescent="0.25"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22" x14ac:dyDescent="0.25">
      <c r="A13" s="23">
        <v>2023</v>
      </c>
      <c r="B13" s="23">
        <f>B3+1</f>
        <v>7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2" x14ac:dyDescent="0.25"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22" ht="15.75" x14ac:dyDescent="0.25">
      <c r="A15" s="22" t="s">
        <v>11</v>
      </c>
      <c r="B15" s="25">
        <f>DATE($A$13,1,7*$B$13-3-WEEKDAY(DATE($A$13,,),3))</f>
        <v>44970</v>
      </c>
      <c r="C15" s="24"/>
      <c r="D15" s="22"/>
      <c r="E15" s="22">
        <f>COUNTIFS(Ort!A$5:A$393,Übersicht!B15)</f>
        <v>1</v>
      </c>
      <c r="F15" s="44" t="s">
        <v>22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R15" s="35"/>
      <c r="S15" s="28"/>
      <c r="V15" s="36"/>
    </row>
    <row r="16" spans="1:22" ht="15.75" x14ac:dyDescent="0.25">
      <c r="A16" s="23" t="s">
        <v>12</v>
      </c>
      <c r="B16" s="26">
        <f>DATE($A$13,1,7*$B$13-2-WEEKDAY(DATE($A$13,,),3))</f>
        <v>44971</v>
      </c>
      <c r="D16" s="27"/>
      <c r="E16" s="27">
        <f>COUNTIFS(Ort!A$5:A$393,Übersicht!B16)</f>
        <v>1</v>
      </c>
      <c r="F16" s="44" t="s">
        <v>22</v>
      </c>
      <c r="G16" s="41"/>
      <c r="H16" s="43"/>
      <c r="I16" s="43"/>
      <c r="J16" s="43"/>
      <c r="K16" s="43"/>
      <c r="L16" s="43"/>
      <c r="M16" s="43"/>
      <c r="N16" s="43"/>
      <c r="O16" s="43"/>
      <c r="P16" s="43"/>
      <c r="S16" s="28"/>
      <c r="V16" s="36"/>
    </row>
    <row r="17" spans="1:22" x14ac:dyDescent="0.25">
      <c r="A17" s="22" t="s">
        <v>13</v>
      </c>
      <c r="B17" s="25">
        <f>DATE($A$13,1,7*$B$13-1-WEEKDAY(DATE($A$13,,),3))</f>
        <v>44972</v>
      </c>
      <c r="C17" s="24"/>
      <c r="D17" s="22"/>
      <c r="E17" s="22">
        <f>COUNTIFS(Ort!A$5:A$393,Übersicht!B17)</f>
        <v>4</v>
      </c>
      <c r="F17" s="44" t="s">
        <v>23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V17" s="36"/>
    </row>
    <row r="18" spans="1:22" x14ac:dyDescent="0.25">
      <c r="A18" s="23" t="s">
        <v>14</v>
      </c>
      <c r="B18" s="26">
        <f>DATE($A$13,1,7*$B$13-0-WEEKDAY(DATE($A$13,,),3))</f>
        <v>44973</v>
      </c>
      <c r="D18" s="27"/>
      <c r="E18" s="27">
        <f>COUNTIFS(Ort!A$5:A$393,Übersicht!B18)</f>
        <v>8</v>
      </c>
      <c r="F18" s="44" t="s">
        <v>24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22" x14ac:dyDescent="0.25">
      <c r="A19" s="22" t="s">
        <v>15</v>
      </c>
      <c r="B19" s="25">
        <f>DATE($A$13,1,7*$B$13+1-WEEKDAY(DATE($A$13,,),3))</f>
        <v>44974</v>
      </c>
      <c r="C19" s="24"/>
      <c r="D19" s="22"/>
      <c r="E19" s="22">
        <f>COUNTIFS(Ort!A$5:A$393,Übersicht!B19)</f>
        <v>4</v>
      </c>
      <c r="F19" s="44" t="s">
        <v>23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22" x14ac:dyDescent="0.2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22" x14ac:dyDescent="0.25"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22" x14ac:dyDescent="0.25">
      <c r="A22" s="23">
        <v>2023</v>
      </c>
      <c r="B22" s="23">
        <f>B13+1</f>
        <v>8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22" x14ac:dyDescent="0.25"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22" x14ac:dyDescent="0.25">
      <c r="A24" s="22" t="s">
        <v>11</v>
      </c>
      <c r="B24" s="25">
        <f>DATE($A$22,1,7*$B$22-3-WEEKDAY(DATE($A$13,,),3))</f>
        <v>44977</v>
      </c>
      <c r="C24" s="24"/>
      <c r="D24" s="22"/>
      <c r="E24" s="22">
        <f>COUNTIFS(Ort!A$5:A$393,Übersicht!B24)</f>
        <v>0</v>
      </c>
      <c r="F24" s="44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22" x14ac:dyDescent="0.25">
      <c r="A25" s="23" t="s">
        <v>12</v>
      </c>
      <c r="B25" s="26">
        <f>DATE($A$22,1,7*$B$22-2-WEEKDAY(DATE($A$13,,),3))</f>
        <v>44978</v>
      </c>
      <c r="D25" s="27"/>
      <c r="E25" s="27">
        <f>COUNTIFS(Ort!A$5:A$393,Übersicht!B25)</f>
        <v>1</v>
      </c>
      <c r="F25" s="23" t="s">
        <v>26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22" x14ac:dyDescent="0.25">
      <c r="A26" s="22" t="s">
        <v>13</v>
      </c>
      <c r="B26" s="25">
        <f>DATE($A$22,1,7*$B$22-1-WEEKDAY(DATE($A$13,,),3))</f>
        <v>44979</v>
      </c>
      <c r="C26" s="24"/>
      <c r="D26" s="22"/>
      <c r="E26" s="22">
        <f>COUNTIFS(Ort!A$5:A$393,Übersicht!B26)</f>
        <v>1</v>
      </c>
      <c r="F26" s="44" t="s">
        <v>22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22" x14ac:dyDescent="0.25">
      <c r="A27" s="23" t="s">
        <v>14</v>
      </c>
      <c r="B27" s="26">
        <f>DATE($A$22,1,7*$B$22-0-WEEKDAY(DATE($A$13,,),3))</f>
        <v>44980</v>
      </c>
      <c r="D27" s="27"/>
      <c r="E27" s="27">
        <f>COUNTIFS(Ort!A$5:A$393,Übersicht!B27)</f>
        <v>2</v>
      </c>
      <c r="F27" s="44" t="s">
        <v>27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22" x14ac:dyDescent="0.25">
      <c r="A28" s="22" t="s">
        <v>15</v>
      </c>
      <c r="B28" s="25">
        <f>DATE($A$22,1,7*$B$22+1-WEEKDAY(DATE($A$13,,),3))</f>
        <v>44981</v>
      </c>
      <c r="C28" s="24"/>
      <c r="D28" s="22"/>
      <c r="E28" s="22">
        <f>COUNTIFS(Ort!A$5:A$393,Übersicht!B28)</f>
        <v>0</v>
      </c>
      <c r="F28" s="44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22" x14ac:dyDescent="0.25"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22" x14ac:dyDescent="0.25"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22" x14ac:dyDescent="0.25">
      <c r="A31" s="23">
        <v>2023</v>
      </c>
      <c r="B31" s="23">
        <f>B22+1</f>
        <v>9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22" x14ac:dyDescent="0.25"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22" t="s">
        <v>11</v>
      </c>
      <c r="B33" s="25">
        <f>DATE($A$31,1,7*$B$31-3-WEEKDAY(DATE($A$13,,),3))</f>
        <v>44984</v>
      </c>
      <c r="C33" s="24"/>
      <c r="D33" s="22"/>
      <c r="E33" s="22">
        <f>COUNTIFS(Ort!A$5:A$393,Übersicht!B33)</f>
        <v>2</v>
      </c>
      <c r="F33" s="23" t="s">
        <v>26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23" t="s">
        <v>12</v>
      </c>
      <c r="B34" s="26">
        <f>DATE($A$31,1,7*$B$31-2-WEEKDAY(DATE($A$13,,),3))</f>
        <v>44985</v>
      </c>
      <c r="D34" s="27"/>
      <c r="E34" s="27">
        <f>COUNTIFS(Ort!A$5:A$393,Übersicht!B34)</f>
        <v>4</v>
      </c>
      <c r="F34" s="23" t="s">
        <v>26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x14ac:dyDescent="0.25">
      <c r="A35" s="22" t="s">
        <v>13</v>
      </c>
      <c r="B35" s="25">
        <f>DATE($A$31,1,7*$B$31-1-WEEKDAY(DATE($A$13,,),3))</f>
        <v>44986</v>
      </c>
      <c r="C35" s="24"/>
      <c r="D35" s="22"/>
      <c r="E35" s="22">
        <f>COUNTIFS(Ort!A$5:A$393,Übersicht!B35)</f>
        <v>5</v>
      </c>
      <c r="F35" s="23" t="s">
        <v>26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5">
      <c r="A36" s="23" t="s">
        <v>14</v>
      </c>
      <c r="B36" s="26">
        <f>DATE($A$31,1,7*$B$31-0-WEEKDAY(DATE($A$13,,),3))</f>
        <v>44987</v>
      </c>
      <c r="D36" s="27"/>
      <c r="E36" s="27">
        <f>COUNTIFS(Ort!A$5:A$393,Übersicht!B36)</f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x14ac:dyDescent="0.25">
      <c r="A37" s="22" t="s">
        <v>15</v>
      </c>
      <c r="B37" s="25">
        <f>DATE($A$31,1,7*$B$31+1-WEEKDAY(DATE($A$13,,),3))</f>
        <v>44988</v>
      </c>
      <c r="C37" s="24"/>
      <c r="D37" s="22"/>
      <c r="E37" s="22">
        <f>COUNTIFS(Ort!A$5:A$393,Übersicht!B37)</f>
        <v>0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5"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</sheetData>
  <conditionalFormatting sqref="D6:P14 D20:P23 D15:E19 G15:P19 D29:P32 D36:P37 D33:E35 G33:P35 D24:E28 G24:P28">
    <cfRule type="cellIs" dxfId="0" priority="1" operator="equal">
      <formula>0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BED94D9B3E264F8454E1F42849DCA6" ma:contentTypeVersion="15" ma:contentTypeDescription="Ein neues Dokument erstellen." ma:contentTypeScope="" ma:versionID="fe8b249cb0bbf4d3ab8d36993684b67d">
  <xsd:schema xmlns:xsd="http://www.w3.org/2001/XMLSchema" xmlns:xs="http://www.w3.org/2001/XMLSchema" xmlns:p="http://schemas.microsoft.com/office/2006/metadata/properties" xmlns:ns2="24467918-e7b2-4dc4-b446-40ddc6079ac0" xmlns:ns3="4c3cde26-942e-4998-9c41-634c01e84032" targetNamespace="http://schemas.microsoft.com/office/2006/metadata/properties" ma:root="true" ma:fieldsID="911d6d0646c6764e6f602c1db98cac51" ns2:_="" ns3:_="">
    <xsd:import namespace="24467918-e7b2-4dc4-b446-40ddc6079ac0"/>
    <xsd:import namespace="4c3cde26-942e-4998-9c41-634c01e840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67918-e7b2-4dc4-b446-40ddc6079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c39960d9-7269-4100-a0cb-dceeed8d86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cde26-942e-4998-9c41-634c01e8403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e97f4bb-d59c-4c9e-a442-055b0d2a3433}" ma:internalName="TaxCatchAll" ma:showField="CatchAllData" ma:web="4c3cde26-942e-4998-9c41-634c01e840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3cde26-942e-4998-9c41-634c01e84032">
      <UserInfo>
        <DisplayName/>
        <AccountId xsi:nil="true"/>
        <AccountType/>
      </UserInfo>
    </SharedWithUsers>
    <TaxCatchAll xmlns="4c3cde26-942e-4998-9c41-634c01e84032" xsi:nil="true"/>
    <lcf76f155ced4ddcb4097134ff3c332f xmlns="24467918-e7b2-4dc4-b446-40ddc6079ac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4D75F8-C38D-46A1-BD7E-B67340843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67918-e7b2-4dc4-b446-40ddc6079ac0"/>
    <ds:schemaRef ds:uri="4c3cde26-942e-4998-9c41-634c01e84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015668-9624-4228-9831-00C0283499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58F003-050D-47BF-80EC-B80AB932AE85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4c3cde26-942e-4998-9c41-634c01e84032"/>
    <ds:schemaRef ds:uri="24467918-e7b2-4dc4-b446-40ddc6079a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Ort</vt:lpstr>
      <vt:lpstr>Übersicht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 Mussgiller</dc:creator>
  <cp:keywords/>
  <dc:description/>
  <cp:lastModifiedBy>Alexander Reiser</cp:lastModifiedBy>
  <cp:revision/>
  <cp:lastPrinted>2022-07-12T14:50:53Z</cp:lastPrinted>
  <dcterms:created xsi:type="dcterms:W3CDTF">2018-11-16T09:45:35Z</dcterms:created>
  <dcterms:modified xsi:type="dcterms:W3CDTF">2023-02-14T07:57:22Z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0x01010066BED94D9B3E264F8454E1F42849DCA6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MediaServiceImageTags">
    <vt:lpwstr/>
  </property>
</Properties>
</file>